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CORPORACIÓN CDA 2025\PROGRAMA DE TRANSPAR Y ETIC PUBLICA\2025\Monitoreo PTEP  - 3er Cuatrim\Seguimiento Control Interno\"/>
    </mc:Choice>
  </mc:AlternateContent>
  <xr:revisionPtr revIDLastSave="0" documentId="13_ncr:1_{3D25C8BA-817D-41AD-AFCE-696851BBF40C}" xr6:coauthVersionLast="47" xr6:coauthVersionMax="47" xr10:uidLastSave="{00000000-0000-0000-0000-000000000000}"/>
  <bookViews>
    <workbookView xWindow="-120" yWindow="-120" windowWidth="20730" windowHeight="11040" tabRatio="930" firstSheet="1" activeTab="5" xr2:uid="{00000000-000D-0000-FFFF-FFFF00000000}"/>
  </bookViews>
  <sheets>
    <sheet name="Componente1 GestionRiesgo" sheetId="49" r:id="rId1"/>
    <sheet name="1.2.Matriz Riesgo Corrupcion" sheetId="43" r:id="rId2"/>
    <sheet name="Componente 2  Redes y articulac" sheetId="48" r:id="rId3"/>
    <sheet name="Componente 3 Cultur y EstadoAbi" sheetId="11" r:id="rId4"/>
    <sheet name="Componente 4  Iniciativas adici" sheetId="8" r:id="rId5"/>
    <sheet name="Componente y Responsables" sheetId="50" r:id="rId6"/>
  </sheets>
  <externalReferences>
    <externalReference r:id="rId7"/>
    <externalReference r:id="rId8"/>
  </externalReferences>
  <definedNames>
    <definedName name="_xlnm._FilterDatabase" localSheetId="1" hidden="1">'1.2.Matriz Riesgo Corrupcion'!$A$9:$AM$27</definedName>
    <definedName name="_OP1" localSheetId="1">#REF!</definedName>
    <definedName name="_OP1" localSheetId="0">#REF!</definedName>
    <definedName name="_OP1">#REF!</definedName>
    <definedName name="ACCION" localSheetId="1">#REF!</definedName>
    <definedName name="ACCION" localSheetId="0">#REF!</definedName>
    <definedName name="ACCION">#REF!</definedName>
    <definedName name="Admin">[1]TABLA!$Q$2:$Q$3</definedName>
    <definedName name="ADMON" localSheetId="0">#REF!</definedName>
    <definedName name="ADMON">#REF!</definedName>
    <definedName name="ALTO" localSheetId="1">#REF!</definedName>
    <definedName name="ALTO" localSheetId="0">#REF!</definedName>
    <definedName name="ALTO">#REF!</definedName>
    <definedName name="_xlnm.Print_Area" localSheetId="1">'1.2.Matriz Riesgo Corrupcion'!$A$2:$AM$27</definedName>
    <definedName name="_xlnm.Print_Area" localSheetId="2">'Componente 2  Redes y articulac'!$A$1:$I$12</definedName>
    <definedName name="_xlnm.Print_Area" localSheetId="3">'Componente 3 Cultur y EstadoAbi'!$A$1:$J$36</definedName>
    <definedName name="_xlnm.Print_Area" localSheetId="4">'Componente 4  Iniciativas adici'!$A$1:$P$10</definedName>
    <definedName name="Asignación_del_responsable">[2]Parámetros!$A$76:$A$77</definedName>
    <definedName name="AUTO" localSheetId="1">#REF!</definedName>
    <definedName name="AUTO" localSheetId="0">#REF!</definedName>
    <definedName name="AUTO">#REF!</definedName>
    <definedName name="AUTONOMIA" localSheetId="1">#REF!</definedName>
    <definedName name="AUTONOMIA" localSheetId="0">#REF!</definedName>
    <definedName name="AUTONOMIA">#REF!</definedName>
    <definedName name="BAJO" localSheetId="1">#REF!</definedName>
    <definedName name="BAJO" localSheetId="0">#REF!</definedName>
    <definedName name="BAJO">#REF!</definedName>
    <definedName name="CALIFICACION" localSheetId="1">#REF!</definedName>
    <definedName name="CALIFICACION" localSheetId="0">#REF!</definedName>
    <definedName name="CALIFICACION">#REF!</definedName>
    <definedName name="cda" localSheetId="0">#REF!</definedName>
    <definedName name="cda">#REF!</definedName>
    <definedName name="Cómo_se_realiza_la_actividad_de_control">[2]Parámetros!$I$76:$I$77</definedName>
    <definedName name="Controles_ayudan_a_disminuir_impacto">[2]Parámetros!$B$59</definedName>
    <definedName name="Controles_ayudan_a_disminuir_la_probabilidad">[2]Parámetros!$A$59</definedName>
    <definedName name="Dependencias">[2]Procesos!$A$19:$A$49</definedName>
    <definedName name="DO" localSheetId="1">#REF!</definedName>
    <definedName name="DO" localSheetId="0">#REF!</definedName>
    <definedName name="DO">#REF!</definedName>
    <definedName name="DOCUMENTACION" localSheetId="1">#REF!</definedName>
    <definedName name="DOCUMENTACION" localSheetId="0">#REF!</definedName>
    <definedName name="DOCUMENTACION">#REF!</definedName>
    <definedName name="EC" localSheetId="1">#REF!</definedName>
    <definedName name="EC" localSheetId="0">#REF!</definedName>
    <definedName name="EC">#REF!</definedName>
    <definedName name="ECONOMIA" localSheetId="1">#REF!</definedName>
    <definedName name="ECONOMIA" localSheetId="0">#REF!</definedName>
    <definedName name="ECONOMIA">#REF!</definedName>
    <definedName name="EF" localSheetId="1">#REF!</definedName>
    <definedName name="EF" localSheetId="0">#REF!</definedName>
    <definedName name="EF">#REF!</definedName>
    <definedName name="EFC" localSheetId="1">#REF!</definedName>
    <definedName name="EFC" localSheetId="0">#REF!</definedName>
    <definedName name="EFC">#REF!</definedName>
    <definedName name="EFECTIVIDAD" localSheetId="1">#REF!</definedName>
    <definedName name="EFECTIVIDAD" localSheetId="0">#REF!</definedName>
    <definedName name="EFECTIVIDAD">#REF!</definedName>
    <definedName name="EFECTIVO" localSheetId="1">#REF!</definedName>
    <definedName name="EFECTIVO" localSheetId="0">#REF!</definedName>
    <definedName name="EFECTIVO">#REF!</definedName>
    <definedName name="EFICACIA" localSheetId="1">#REF!</definedName>
    <definedName name="EFICACIA" localSheetId="0">#REF!</definedName>
    <definedName name="EFICACIA">#REF!</definedName>
    <definedName name="ESCALA" localSheetId="1">#REF!</definedName>
    <definedName name="ESCALA" localSheetId="0">#REF!</definedName>
    <definedName name="ESCALA">#REF!</definedName>
    <definedName name="Estado" localSheetId="0">#REF!</definedName>
    <definedName name="Estado">#REF!</definedName>
    <definedName name="EVALUACION" localSheetId="1">#REF!</definedName>
    <definedName name="EVALUACION" localSheetId="0">#REF!</definedName>
    <definedName name="EVALUACION">#REF!</definedName>
    <definedName name="Evaluación_de_la_ejecución_del_control">[2]Parámetros!$A$71:$A$73</definedName>
    <definedName name="Evidencia_de_la_ejecución_del_control">[2]Parámetros!$M$76:$M$78</definedName>
    <definedName name="EX" localSheetId="1">#REF!</definedName>
    <definedName name="EX" localSheetId="0">#REF!</definedName>
    <definedName name="EX">#REF!</definedName>
    <definedName name="EXISTENCIA" localSheetId="1">#REF!</definedName>
    <definedName name="EXISTENCIA" localSheetId="0">#REF!</definedName>
    <definedName name="EXISTENCIA">#REF!</definedName>
    <definedName name="Fuentes_generadoras_de_riesgos">[2]Parámetros!$A$80:$A$91</definedName>
    <definedName name="IMPACTO" localSheetId="1">#REF!</definedName>
    <definedName name="IMPACTO" localSheetId="0">#REF!</definedName>
    <definedName name="IMPACTO">#REF!</definedName>
    <definedName name="Impacto_inherente">[2]Parámetros!$A$37:$A$39</definedName>
    <definedName name="jajaj" localSheetId="0">#REF!</definedName>
    <definedName name="jajaj">#REF!</definedName>
    <definedName name="JJAJAJA" localSheetId="0">#REF!</definedName>
    <definedName name="JJAJAJA">#REF!</definedName>
    <definedName name="Macroproceso">[2]Procesos!$A$3:$A$6</definedName>
    <definedName name="MEDIO" localSheetId="1">#REF!</definedName>
    <definedName name="MEDIO" localSheetId="0">#REF!</definedName>
    <definedName name="MEDIO">#REF!</definedName>
    <definedName name="MO" localSheetId="1">#REF!</definedName>
    <definedName name="MO" localSheetId="0">#REF!</definedName>
    <definedName name="MO">#REF!</definedName>
    <definedName name="MONITOREO" localSheetId="1">#REF!</definedName>
    <definedName name="MONITOREO" localSheetId="0">#REF!</definedName>
    <definedName name="MONITOREO">#REF!</definedName>
    <definedName name="OP" localSheetId="1">#REF!</definedName>
    <definedName name="OP" localSheetId="0">#REF!</definedName>
    <definedName name="OP">#REF!</definedName>
    <definedName name="OPORTUNIDA" localSheetId="1">#REF!</definedName>
    <definedName name="OPORTUNIDA" localSheetId="0">#REF!</definedName>
    <definedName name="OPORTUNIDA">#REF!</definedName>
    <definedName name="OPORTUNIDAD" localSheetId="1">#REF!</definedName>
    <definedName name="OPORTUNIDAD" localSheetId="0">#REF!</definedName>
    <definedName name="OPORTUNIDAD">#REF!</definedName>
    <definedName name="Periodicidad">[2]Parámetros!$E$76:$E$77</definedName>
    <definedName name="PROBABILIDAD" localSheetId="1">#REF!</definedName>
    <definedName name="PROBABILIDAD" localSheetId="0">#REF!</definedName>
    <definedName name="PROBABILIDAD">#REF!</definedName>
    <definedName name="Probabilidad_inherente">[2]Parámetros!$A$30:$A$34</definedName>
    <definedName name="Propósito">[2]Parámetros!$G$76:$G$78</definedName>
    <definedName name="Qué_pasa_con_las_observaciones_o_desviaciones">[2]Parámetros!$K$76:$K$77</definedName>
    <definedName name="Segregación_y_autoridad_del_responsable">[2]Parámetros!$C$76:$C$77</definedName>
    <definedName name="Tipo_de_control">[2]Parámetros!$A$62:$A$63</definedName>
    <definedName name="Tipo_de_riesgo">[2]Parámetros!$A$3:$A$5</definedName>
    <definedName name="Tipos">[1]TABLA!$G$2:$G$4</definedName>
    <definedName name="_xlnm.Print_Titles" localSheetId="1">'1.2.Matriz Riesgo Corrupcion'!$8:$12</definedName>
    <definedName name="_xlnm.Print_Titles" localSheetId="3">'Componente 3 Cultur y EstadoAbi'!$1:$6</definedName>
    <definedName name="_xlnm.Print_Titles" localSheetId="4">'Componente 4  Iniciativas adici'!$2:$6</definedName>
    <definedName name="_xlnm.Print_Titles" localSheetId="0">'Componente1 GestionRiesgo'!$1:$5</definedName>
    <definedName name="Tratamiento">[2]Parámetros!$A$66:$A$68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27" i="43" l="1"/>
  <c r="AF27" i="43" s="1"/>
  <c r="AD27" i="43"/>
  <c r="AC27" i="43"/>
  <c r="AB27" i="43"/>
  <c r="U27" i="43"/>
  <c r="R27" i="43"/>
  <c r="Q27" i="43"/>
  <c r="P27" i="43"/>
  <c r="N27" i="43"/>
  <c r="AF26" i="43"/>
  <c r="AE26" i="43"/>
  <c r="AD26" i="43"/>
  <c r="AC26" i="43"/>
  <c r="AB26" i="43"/>
  <c r="U26" i="43"/>
  <c r="R26" i="43"/>
  <c r="Q26" i="43"/>
  <c r="P26" i="43"/>
  <c r="N26" i="43"/>
  <c r="AF25" i="43"/>
  <c r="AE25" i="43"/>
  <c r="AD25" i="43"/>
  <c r="AC25" i="43"/>
  <c r="AB25" i="43"/>
  <c r="U25" i="43"/>
  <c r="R25" i="43"/>
  <c r="Q25" i="43"/>
  <c r="P25" i="43"/>
  <c r="N25" i="43"/>
  <c r="AF24" i="43"/>
  <c r="AE24" i="43"/>
  <c r="AD24" i="43"/>
  <c r="AC24" i="43"/>
  <c r="AB24" i="43"/>
  <c r="U24" i="43"/>
  <c r="R24" i="43"/>
  <c r="Q24" i="43"/>
  <c r="P24" i="43"/>
  <c r="N24" i="43"/>
  <c r="AF23" i="43"/>
  <c r="AE23" i="43"/>
  <c r="AD23" i="43"/>
  <c r="AC23" i="43"/>
  <c r="AB23" i="43"/>
  <c r="U23" i="43"/>
  <c r="R23" i="43"/>
  <c r="Q23" i="43"/>
  <c r="P23" i="43"/>
  <c r="N23" i="43"/>
  <c r="AF22" i="43"/>
  <c r="AE22" i="43"/>
  <c r="AD22" i="43"/>
  <c r="AC22" i="43"/>
  <c r="AB22" i="43"/>
  <c r="U22" i="43"/>
  <c r="R22" i="43"/>
  <c r="Q22" i="43"/>
  <c r="P22" i="43"/>
  <c r="N22" i="43"/>
  <c r="AF21" i="43"/>
  <c r="AE21" i="43"/>
  <c r="AD21" i="43"/>
  <c r="AC21" i="43"/>
  <c r="AB21" i="43"/>
  <c r="U21" i="43"/>
  <c r="R21" i="43"/>
  <c r="Q21" i="43"/>
  <c r="P21" i="43"/>
  <c r="N21" i="43"/>
  <c r="AF20" i="43"/>
  <c r="AE20" i="43"/>
  <c r="AD20" i="43"/>
  <c r="AC20" i="43"/>
  <c r="AB20" i="43"/>
  <c r="U20" i="43"/>
  <c r="R20" i="43"/>
  <c r="Q20" i="43"/>
  <c r="P20" i="43"/>
  <c r="N20" i="43"/>
  <c r="AF19" i="43"/>
  <c r="AE19" i="43"/>
  <c r="AD19" i="43"/>
  <c r="AC19" i="43"/>
  <c r="AB19" i="43"/>
  <c r="U19" i="43"/>
  <c r="R19" i="43"/>
  <c r="Q19" i="43"/>
  <c r="P19" i="43"/>
  <c r="N19" i="43"/>
  <c r="AF18" i="43"/>
  <c r="AE18" i="43"/>
  <c r="AD18" i="43"/>
  <c r="AC18" i="43"/>
  <c r="AB18" i="43"/>
  <c r="U18" i="43"/>
  <c r="R18" i="43"/>
  <c r="Q18" i="43"/>
  <c r="P18" i="43"/>
  <c r="N18" i="43"/>
  <c r="AF17" i="43"/>
  <c r="AE17" i="43"/>
  <c r="AD17" i="43"/>
  <c r="AC17" i="43"/>
  <c r="AB17" i="43"/>
  <c r="U17" i="43"/>
  <c r="AF16" i="43"/>
  <c r="AE16" i="43"/>
  <c r="AD16" i="43"/>
  <c r="AC16" i="43"/>
  <c r="AB16" i="43"/>
  <c r="U16" i="43"/>
  <c r="AF15" i="43"/>
  <c r="AE15" i="43"/>
  <c r="AD15" i="43"/>
  <c r="AC15" i="43"/>
  <c r="AB15" i="43"/>
  <c r="U15" i="43"/>
  <c r="AF14" i="43"/>
  <c r="AE14" i="43"/>
  <c r="AD14" i="43"/>
  <c r="AC14" i="43"/>
  <c r="AB14" i="43"/>
  <c r="U14" i="43"/>
  <c r="R14" i="43"/>
  <c r="Q14" i="43"/>
  <c r="P14" i="43"/>
  <c r="N14" i="43"/>
  <c r="AF13" i="43"/>
  <c r="AE13" i="43"/>
  <c r="AD13" i="43"/>
  <c r="AC13" i="43"/>
  <c r="AB13" i="43"/>
  <c r="U13" i="43"/>
  <c r="Q13" i="43"/>
  <c r="R13" i="43" s="1"/>
  <c r="P13" i="43"/>
  <c r="N13"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Ligia Ortega Santamaria</author>
  </authors>
  <commentList>
    <comment ref="B12" authorId="0" shapeId="0" xr:uid="{00000000-0006-0000-0100-000001000000}">
      <text>
        <r>
          <rPr>
            <b/>
            <sz val="9"/>
            <rFont val="Tahoma"/>
            <charset val="134"/>
          </rPr>
          <t>Martha Ligia Ortega Santamaria:</t>
        </r>
        <r>
          <rPr>
            <sz val="9"/>
            <rFont val="Tahoma"/>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Rosa Valentina Aceros Garcia</author>
  </authors>
  <commentList>
    <comment ref="C6" authorId="0" shapeId="0" xr:uid="{00000000-0006-0000-0400-000001000000}">
      <text>
        <r>
          <rPr>
            <b/>
            <sz val="9"/>
            <rFont val="Tahoma"/>
            <charset val="134"/>
          </rPr>
          <t>Precise los objetivos que la entidad desea lograr en la vigencia y Enuncie una a una las actividades que se realizarán  al logro de cada objetivo planteado.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CONTROL</author>
  </authors>
  <commentList>
    <comment ref="E6" authorId="0" shapeId="0" xr:uid="{00000000-0006-0000-0500-000001000000}">
      <text>
        <r>
          <rPr>
            <b/>
            <sz val="9"/>
            <rFont val="Tahoma"/>
            <charset val="134"/>
          </rPr>
          <t>CONTROL:</t>
        </r>
        <r>
          <rPr>
            <sz val="9"/>
            <rFont val="Tahoma"/>
            <charset val="134"/>
          </rPr>
          <t xml:space="preserve">
• Disminución de tiempos muertos, contactos innecesarios del ciudadano con la entidad y costos para
el ciudadano.
• Condiciones favorables para realizar el trámite por parte del usuario.
• Disminución de tramitadores y/o terceros que se beneficien de los usuarios del trámite.
• Incremento de niveles de seguridad para los ciudadanos y para los funcionarios de la entidad.
• Disminución de las actuaciones de corrupción que se puedan estar presentando.
• Mejoramiento de los controles en beneficio de la entidad y del ciudadano.</t>
        </r>
      </text>
    </comment>
    <comment ref="G6" authorId="0" shapeId="0" xr:uid="{00000000-0006-0000-0500-000002000000}">
      <text>
        <r>
          <rPr>
            <b/>
            <sz val="9"/>
            <rFont val="Tahoma"/>
            <charset val="134"/>
          </rPr>
          <t>CONTROL:</t>
        </r>
        <r>
          <rPr>
            <sz val="9"/>
            <rFont val="Tahoma"/>
            <charset val="134"/>
          </rPr>
          <t xml:space="preserve">
</t>
        </r>
        <r>
          <rPr>
            <b/>
            <sz val="9"/>
            <rFont val="Tahoma"/>
            <charset val="134"/>
          </rPr>
          <t>Normativa:</t>
        </r>
        <r>
          <rPr>
            <sz val="9"/>
            <rFont val="Tahoma"/>
            <charset val="134"/>
          </rPr>
          <t xml:space="preserve"> Acciones o medidas de carácter legal para mejorar los trámites, asociadas a la modificación,
actualización o emisión de normas.
</t>
        </r>
        <r>
          <rPr>
            <b/>
            <sz val="9"/>
            <rFont val="Tahoma"/>
            <charset val="134"/>
          </rPr>
          <t>Administrativa:</t>
        </r>
        <r>
          <rPr>
            <sz val="9"/>
            <rFont val="Tahoma"/>
            <charset val="134"/>
          </rPr>
          <t xml:space="preserve"> Acciones o medidas de mejora (racionalización) que impliquen la revisión, reingeniería,
optimización, actualización, reducción, ampliación o supresión de actividades de los procesos y procedimientos
asociados al trámite u Otros Procedimientos Administrativos.
</t>
        </r>
        <r>
          <rPr>
            <b/>
            <sz val="9"/>
            <rFont val="Tahoma"/>
            <charset val="134"/>
          </rPr>
          <t xml:space="preserve">Tecnológica: </t>
        </r>
        <r>
          <rPr>
            <sz val="9"/>
            <rFont val="Tahoma"/>
            <charset val="134"/>
          </rPr>
          <t>Acciones o medidas de mejora (racionalización) que implican el uso de tecnologías de la información
y las comunicaciones para agilizar los procesos y procedimientos que soportan los trámites, lo que permite la
modernización interna de la entidad mediante la adopción de herramientas tecnológicas (hardware, software y
comunicaciones).</t>
        </r>
      </text>
    </comment>
  </commentList>
</comments>
</file>

<file path=xl/sharedStrings.xml><?xml version="1.0" encoding="utf-8"?>
<sst xmlns="http://schemas.openxmlformats.org/spreadsheetml/2006/main" count="923" uniqueCount="628">
  <si>
    <t>RELACION DE COMPONENTES Y RESPONSABLES DEL DILIGENCIAMIENTO</t>
  </si>
  <si>
    <t>FORMACIÓN</t>
  </si>
  <si>
    <t>Componentes</t>
  </si>
  <si>
    <t>Acción Estratégica</t>
  </si>
  <si>
    <t>Responsable</t>
  </si>
  <si>
    <t>Etapas</t>
  </si>
  <si>
    <t>Actividad</t>
  </si>
  <si>
    <t>1.Gestión del Riesgo</t>
  </si>
  <si>
    <t>1.1 Gestión de Riesgo de Corrupción</t>
  </si>
  <si>
    <t xml:space="preserve">Oficina Asesora de Planeación </t>
  </si>
  <si>
    <t xml:space="preserve">1. Socialización </t>
  </si>
  <si>
    <t>Realizar socialización del  PTEP a funcionarios y contratistas</t>
  </si>
  <si>
    <t>1.2 Matriz de Riesgo de Corrupción</t>
  </si>
  <si>
    <t xml:space="preserve">Lideres de proceso
Oficina Asesora Control Interno
Oficina Asesora de Planeación </t>
  </si>
  <si>
    <t>2. Difusion en pagina web institucional</t>
  </si>
  <si>
    <t xml:space="preserve">Publicacion en la Página Web Institucional de los Informes de seguimiento a las acciones contenidas en los Componentes del PTEP que son generados desde la Oficina Asesora de Control Interno </t>
  </si>
  <si>
    <t>1.3 Canales de denuncias</t>
  </si>
  <si>
    <t>Oficina Asesora Control Interno</t>
  </si>
  <si>
    <t>1.4 Debida diligencia</t>
  </si>
  <si>
    <t>Talento Humano
Secretaria General</t>
  </si>
  <si>
    <t xml:space="preserve">2. Redes y articulación </t>
  </si>
  <si>
    <t>2.1 Redes Internas</t>
  </si>
  <si>
    <t>2.2 Redes Externas</t>
  </si>
  <si>
    <t>Subdirección de Recursos Naturales
Oficina Asesora Control Interno</t>
  </si>
  <si>
    <t>3. Cultura de la legalidad y Estado Abierto</t>
  </si>
  <si>
    <t xml:space="preserve">3.1 Acceso a la información pública y transparencia </t>
  </si>
  <si>
    <t>Lideres de proceso
Oficina Asesora de Planeación
Oficina Asesora Control Interno
Secretaria General
contratación</t>
  </si>
  <si>
    <t>3.2 Participación ciudadana y rendición de cuentas</t>
  </si>
  <si>
    <t>Direcciones seccionales
Subdirección de Normatización y Calidad Ambiental
Oficina Asesora de Planeación</t>
  </si>
  <si>
    <t xml:space="preserve">3.3 Integridad en el Servicio Público </t>
  </si>
  <si>
    <t>4. Iniciativas adicionales</t>
  </si>
  <si>
    <t xml:space="preserve">4.1 Racionalizacion de Tramintes </t>
  </si>
  <si>
    <t>Subdirección de Normatización y Calidad Ambiental</t>
  </si>
  <si>
    <t>PLANEACION DEL PTEP</t>
  </si>
  <si>
    <t>Etapa</t>
  </si>
  <si>
    <t>1. Formulación del PTEP</t>
  </si>
  <si>
    <t>Definir por primera vez el documento preliminar del PTEP que cumpla con la Ley Ley 2195, 2022     y el Anexo técnico emitido por el DAFP</t>
  </si>
  <si>
    <t>Oficina Asesora de Planeación</t>
  </si>
  <si>
    <t>Compartir el documento preliminar del PTEP con funcionarios y contratistas de prestación de servicio para que en un dia  laboral, realicen sus respectivos aportes al documento en construcción</t>
  </si>
  <si>
    <t>Realizar mesas de trabajo con los Líderes de cada dependencia para la formulación del documento preliminar del PTEP y asignación de responsables</t>
  </si>
  <si>
    <t>Oficina Asesora de Planeación
Lideres de dependencias</t>
  </si>
  <si>
    <t>Consolidar el documento preliminar del PTEP</t>
  </si>
  <si>
    <t>Estructurar el formato de comunicado publico preliminar del PTEP, y publicación en pagina web institucional</t>
  </si>
  <si>
    <t xml:space="preserve">Publicación en la Página Web Institucional de  documento preliminar del PTEP, para que, en un término de no inferior a dos (2) días hábiles, los Grupos de Valor o Partes Interesadas realicen aportes o sugerencias. </t>
  </si>
  <si>
    <t>Realizar ajustes al documento preliminar del PTEP, una vez transcurrido el término de mínimo dos (2) días hábiles, estructurar la versión final del documento preliminar del PTEP incluyendo las sugerencias realizadas por los Grupos de Valor o Partes Interesadas</t>
  </si>
  <si>
    <t>2. Aprobación</t>
  </si>
  <si>
    <t>Aprobación y adopción de la versión final del documento preliminar del PTEP y Publicación en la Página Web Institucional</t>
  </si>
  <si>
    <t>Dirección General</t>
  </si>
  <si>
    <t>3. Ejecución</t>
  </si>
  <si>
    <t>Ejecución de las Acciones definidas en el PTEP de la Corporación CDA generando las evidencias respectivas de todas las actividades realizadas.</t>
  </si>
  <si>
    <t>Lideres de cada dependencia y equipos de trabajo</t>
  </si>
  <si>
    <t>Reportar el monitoreo a la ejecución de las Acciones definidas en el PTEP, realizando el debido diligenciamiento cada cuatrimestre y enviar a la Oficina Asesora de Planeacion y Oficina Asesora de Control Interno junto con las evidencias de las acciones ejecutadas, los primeros cinco (5) días calendario del mes posterior al cuatrimestre a reportar.</t>
  </si>
  <si>
    <t>Lideres de cada dependencia</t>
  </si>
  <si>
    <t>4. Evaluacion o validación</t>
  </si>
  <si>
    <t xml:space="preserve">Evaluación o validación de las acciones definidas en el PTEP generando Informes  Cuatrimestrales que además contengan los resultados  de la efectividad de los controles de los Riesgos de Corrupción </t>
  </si>
  <si>
    <t>Oficina Asesora de Control Interno</t>
  </si>
  <si>
    <t>5. Publicación</t>
  </si>
  <si>
    <t>Realizar la publicación en la Página Web Institucional de los Informes Cuatrimestrales de evaluación del PTEP</t>
  </si>
  <si>
    <t>CORPORACION PARA EL DESARROLLO SOSTENIBLE DEL NORTE Y ORIENTE AMAZONICO -CDA
Programa de Transparencia y Ética Pública - PTEP 2025</t>
  </si>
  <si>
    <t xml:space="preserve">Componente 1: Gestión del Riesgo </t>
  </si>
  <si>
    <t>SEGUIMIENTOS</t>
  </si>
  <si>
    <t xml:space="preserve"> Acciones estratégicas</t>
  </si>
  <si>
    <t>Lineamientos</t>
  </si>
  <si>
    <t>Actividades</t>
  </si>
  <si>
    <t>Meta o producto</t>
  </si>
  <si>
    <t xml:space="preserve">Responsable </t>
  </si>
  <si>
    <t>Fecha programada</t>
  </si>
  <si>
    <t xml:space="preserve">1.1.Gestión del Riesgo de Corrupción </t>
  </si>
  <si>
    <t>Revisar y/o Actualizar la política institucional de riesgos de corrupción, conforme a los lineamientos de la nueva guia</t>
  </si>
  <si>
    <t>Política de riesgos de corrupción revisada y/o actualizada</t>
  </si>
  <si>
    <t>Publicar en pagina web, la política de riesgos de corrupción, de acuerdo con los ajustes que se presenten.</t>
  </si>
  <si>
    <t>Documento Política de riesgos de corrupción publicada</t>
  </si>
  <si>
    <t>Realizar con los lideres de Procesos y sus equipo de trabajo la revision y/o actualizacion de los riesgos de corrupcion.</t>
  </si>
  <si>
    <t>Riesgos de corrupción revisados y/o actualizados</t>
  </si>
  <si>
    <t>Mediante Comunicación Interna OAP 037 del 24 de febrero de 2025 se realizó la solicitud de verificación de pertinencia de los riesgos de corrupción.</t>
  </si>
  <si>
    <t>Consolidar el Mapa de Riesgos de corrupción Actualizado</t>
  </si>
  <si>
    <t>Mapa de riesgos de corrupción consolidado</t>
  </si>
  <si>
    <t xml:space="preserve">Mediante Comunicación Interna OAP 019 del 27 de enero de 2025, se solicitud la revisión del componente 1.2 matriz de riesgos corrupcion, para su respectiva consolidación </t>
  </si>
  <si>
    <t>Publicar para consulta ciudadana la propuesta Programa de Transparencia y Ética Pública - PTEP 2025 y el mapa de riesgo corrupción</t>
  </si>
  <si>
    <t>Mapa de riesgos de corrupción publicado</t>
  </si>
  <si>
    <t xml:space="preserve"> Del 15 al 20 de enero de 2025</t>
  </si>
  <si>
    <t>Disponer  en la página Web el mapa institucional de riesgos de corrupción consolidado y/o actualizado.</t>
  </si>
  <si>
    <t>Programa de Transparencia y Ética Pública publicado</t>
  </si>
  <si>
    <t xml:space="preserve"> 31 de enero de 2025</t>
  </si>
  <si>
    <t xml:space="preserve">                                    Monitoreo o revisión</t>
  </si>
  <si>
    <t xml:space="preserve">Monitorear y revisar la matriz de Riesgos de Corrupción, en caso de realizar cambios, deben ser publicados. (1.2 Matriz reisgo de corrupción)
</t>
  </si>
  <si>
    <t>Riesgos de corrupción revisados</t>
  </si>
  <si>
    <t>Permanentemente</t>
  </si>
  <si>
    <t>Mediante Comunicación Interna OAP 037 del 24 de febrero de 2025 se realizó la solicitud de verificación de pertinencia de los riesgos de corrupción, para monitorear y reviasr la matriz de corrupcion</t>
  </si>
  <si>
    <t xml:space="preserve">
 Seguimiento  </t>
  </si>
  <si>
    <t>Realizar seguimiento al Mapa de riesgos de corrupción, reportar y efetuar la publicación de los resultados del seguimiento, de acuerdo con los plazos establecidos por la normatividad vigente</t>
  </si>
  <si>
    <t>Mapa de riesgos de corrupcion con el seguimiento</t>
  </si>
  <si>
    <t>Oficina de Control Interno</t>
  </si>
  <si>
    <t>30 de abril de 2025
29 de Agosto de 2025
31 de Diciembre de 2025</t>
  </si>
  <si>
    <t xml:space="preserve">Se hizo realizo el seguimiento y se evidencia en la pagina web 
https://cda.gov.co/es/programa-de-transparencia-y-etica-publica-ptep </t>
  </si>
  <si>
    <t>1.3. Canales de denuncias</t>
  </si>
  <si>
    <t xml:space="preserve"> Canales de denuncias</t>
  </si>
  <si>
    <t>Garantizar que los canales de denuncia para posibles hechos de corrupción se encuentren disponibles para los grupos de valor</t>
  </si>
  <si>
    <t>Un formulario virtual de denuncias por posibles actos de corrupción disponibles en el link 
https://cda.gov.co/es/rita?nocache=1</t>
  </si>
  <si>
    <t>Enero a Diciembre</t>
  </si>
  <si>
    <t>No se recibieron en este cuatrimestre denuncias de corrupcion</t>
  </si>
  <si>
    <t>Recepción y trámite de denuncias por posibles casos de corrupción</t>
  </si>
  <si>
    <t>Recibir y radicar las denuncias de posibles casos de corrupción de la Red Interinstitucional de Transparencia y Anticorrupción (RITA)</t>
  </si>
  <si>
    <t xml:space="preserve">100% de las denuncias por posibles casos de corrupción radicadas </t>
  </si>
  <si>
    <t>Dar trámite oportuno a las  denuncias posibles casos de corrupción</t>
  </si>
  <si>
    <t>100% de las denuncias por posibles casos de corrupción tramitadas en los términos de ley</t>
  </si>
  <si>
    <t>1.4. Debida diligencia</t>
  </si>
  <si>
    <t xml:space="preserve"> Declaración de bienes y rentas</t>
  </si>
  <si>
    <t>Realizar por parte de los Contratistas de Prestación de Servicios, la declaracion de bienes y rentas y conflicto de interés a traves del aplicativo por la Integridad Pública.</t>
  </si>
  <si>
    <t xml:space="preserve">100% de contratistas de prestacion de servicios con declaración realizada </t>
  </si>
  <si>
    <t>Secretaria general</t>
  </si>
  <si>
    <t>Enero a octubre</t>
  </si>
  <si>
    <t>Durante este pirmer  cuatrimestre se suscribieron 129 contratos, de los cuales 123 aplicaron con este requisito</t>
  </si>
  <si>
    <t>Seguimiento a la declaración de bienes y rentas a traves del aplicativo SIGEP II por parte de los funcionarios públicos ya sean  de Carrera administrativa, Provisional o de Libre Nombramiento y Remoción.</t>
  </si>
  <si>
    <t>100% de los funcionarios públicos con declaración realizada en el SIGEP II</t>
  </si>
  <si>
    <t>Talento humano</t>
  </si>
  <si>
    <t>Enero a Agosto</t>
  </si>
  <si>
    <t>Durante el primer cuatrimestre de 2025, se envió al 100% de los funcionarios mediante correo electronico la comunicación interna SAF 075, con fecha 02 de abril de 2025, cuyo asunto fue "Solicitud de soportes: Hoja de Vida y Declaración de Bienes y Rentas de la Función Pública". En dicha comunicación se solicitó completar la declaración en el SIGEP II antes del 31 de mayo de 2025, fecha límite establecida por la Función Pública para las entidades de orden nacional. Las evidencias del envío y recepción de esta comunicación se encuentran archivadas en las hojas de vida de cada funcionario.</t>
  </si>
  <si>
    <t>CORPORACION PARA EL DESARROLLO SOSTENIBLE DEL NORTE Y ORIENTE AMAZONICO -CDA
Programa de Transparencia y Ética Pública - PTEP 2025
Formato Matriz de Riesgo de Corrupción</t>
  </si>
  <si>
    <r>
      <rPr>
        <sz val="12"/>
        <rFont val="Arial"/>
        <charset val="134"/>
      </rPr>
      <t xml:space="preserve">          
</t>
    </r>
    <r>
      <rPr>
        <b/>
        <sz val="12"/>
        <rFont val="Arial"/>
        <charset val="134"/>
      </rPr>
      <t>CO18/8511</t>
    </r>
  </si>
  <si>
    <t>PROCEDIMIENTO: ADMINISTRACIÓN DEL RIESGO</t>
  </si>
  <si>
    <t>FECHA: 22 de marzo de 2023</t>
  </si>
  <si>
    <t>CODIGO: EDE-CP-01-PR-10-FR-02</t>
  </si>
  <si>
    <t>VERSION: 5</t>
  </si>
  <si>
    <t>(2)  IDENTIFICACIÓN  DEL RIESGO CORRUPCIÓN</t>
  </si>
  <si>
    <t>(3) VALORACIÓN DEL RIESGO- ANÁLISIS DE RIESGO INHERENTE</t>
  </si>
  <si>
    <t>(3) VALAORACION DEL RIESGO - VALORACIÓN DE LOS CONTROLES</t>
  </si>
  <si>
    <t>(3) VALORACION DEL RIESGO  - NIVEL DEL RIESGO RESIDUAL</t>
  </si>
  <si>
    <t>(4) PLAN DE ACCIÓN</t>
  </si>
  <si>
    <t>(5) MONITOREO  Y SEGUIMIENTO DEL RIESGO</t>
  </si>
  <si>
    <t xml:space="preserve">REFERENCIA </t>
  </si>
  <si>
    <t>PROCESO</t>
  </si>
  <si>
    <t xml:space="preserve">
OBJETIVO</t>
  </si>
  <si>
    <t>ALCANCE</t>
  </si>
  <si>
    <t xml:space="preserve">
CAUSA RAIZ</t>
  </si>
  <si>
    <t>DESCRIPCIÓN DEL RIESGO (inicia con la frase POSIBILIDAD DE)</t>
  </si>
  <si>
    <t>ACCIÓN U OMISIÓN</t>
  </si>
  <si>
    <t>USO DEL PODER</t>
  </si>
  <si>
    <t>DESVIAR LA GESTIÓN DE LO PÚBLICO</t>
  </si>
  <si>
    <t>BENEFICIO PRIVADO</t>
  </si>
  <si>
    <t>CLASIFICACIÓN DEL RIESGO</t>
  </si>
  <si>
    <t xml:space="preserve">
CONSECUENCIAS</t>
  </si>
  <si>
    <r>
      <rPr>
        <b/>
        <sz val="12"/>
        <color theme="1"/>
        <rFont val="Arial"/>
        <charset val="134"/>
      </rPr>
      <t>NIVEL</t>
    </r>
    <r>
      <rPr>
        <sz val="12"/>
        <color theme="1"/>
        <rFont val="Arial"/>
        <charset val="134"/>
      </rPr>
      <t xml:space="preserve"> </t>
    </r>
  </si>
  <si>
    <t>PROBABILIDAD
(tabla 2)</t>
  </si>
  <si>
    <t>NIVEL</t>
  </si>
  <si>
    <t>IMPACTO 
(tabla 3)</t>
  </si>
  <si>
    <t>CALIFICACION (PROBABILIDAD x IMPACTO)</t>
  </si>
  <si>
    <t>ZONA DE RIESGO INHERENTE</t>
  </si>
  <si>
    <t>No. CONTROL</t>
  </si>
  <si>
    <t>DESCRIPCIÓN DEL  CONTROL</t>
  </si>
  <si>
    <t>AFECTACIÓN</t>
  </si>
  <si>
    <t>TIPO</t>
  </si>
  <si>
    <t>IMPLEMENTACIÓN</t>
  </si>
  <si>
    <t>DOCUMENTACIÓN</t>
  </si>
  <si>
    <t>FRECUENCIA</t>
  </si>
  <si>
    <t>EVIDENCIA</t>
  </si>
  <si>
    <t>NIVEL DEL CONTROL</t>
  </si>
  <si>
    <t>PROBABILIDAD</t>
  </si>
  <si>
    <t xml:space="preserve">IMPACTO </t>
  </si>
  <si>
    <t>CALIFICACION 
(PROBABILIDAD x IMPACTO)</t>
  </si>
  <si>
    <t>ZONA DE RIESGO</t>
  </si>
  <si>
    <t>TRATAMIENTO</t>
  </si>
  <si>
    <t>PLAN DE ACCIÓN</t>
  </si>
  <si>
    <t>RESPONSABLE</t>
  </si>
  <si>
    <t>FECHA  IMPLEMENTACIÓN</t>
  </si>
  <si>
    <t>FECHA SEGUIMIENTO</t>
  </si>
  <si>
    <t xml:space="preserve">SEGUIMIENTO (controles Establecidos) </t>
  </si>
  <si>
    <t>ESTADO</t>
  </si>
  <si>
    <t>DIRECCIONAMIENTO ESTRATÉGICO</t>
  </si>
  <si>
    <t>Formular las directrices e instrumentos de planeación que orienten a la gestión de la CDA y a los actores, hacia el logro del mejoramiento de la calidad de vida de los habitantes y la sostenibilidad de los recursos naturales de la jurisdicción, garantizando la comunicación y participación permanente de los grupos de valor.</t>
  </si>
  <si>
    <t xml:space="preserve"> Inicia con el análisis de las directrices nacionales e internacionales en materia ambiental, pasando por la concertación y aprobación de las directrices y planes, y termina con el seguimiento y divulgación de los resultados de la gestión de la entidad.</t>
  </si>
  <si>
    <r>
      <rPr>
        <b/>
        <sz val="12"/>
        <rFont val="Arial"/>
        <charset val="134"/>
      </rPr>
      <t xml:space="preserve">debido a la  </t>
    </r>
    <r>
      <rPr>
        <sz val="12"/>
        <rFont val="Arial"/>
        <charset val="134"/>
      </rPr>
      <t xml:space="preserve">modificación de las metas ( financieras, proyectos y programas, entre otros). </t>
    </r>
  </si>
  <si>
    <r>
      <rPr>
        <b/>
        <sz val="12"/>
        <rFont val="Arial"/>
        <charset val="134"/>
      </rPr>
      <t xml:space="preserve">Posibilidad de </t>
    </r>
    <r>
      <rPr>
        <sz val="12"/>
        <rFont val="Arial"/>
        <charset val="134"/>
      </rPr>
      <t>recibir dádivas  por los  cambios en el Informe de Gestión  debido a  la   alteración de las metas ( financieras, proyectos y programas, entre otros),  por el ejercicio de la función como jefe asesor (a) de Planeación, para el beneficio propio o de terceros.</t>
    </r>
  </si>
  <si>
    <t>x</t>
  </si>
  <si>
    <t>Corrupción</t>
  </si>
  <si>
    <t xml:space="preserve">• Inhabilidad en el ejercicio de sus funciones. 
• Perdida de la credibilidad Institucional.
• Sanciones legales.
</t>
  </si>
  <si>
    <r>
      <rPr>
        <sz val="12"/>
        <color theme="1"/>
        <rFont val="Arial"/>
        <charset val="134"/>
      </rPr>
      <t xml:space="preserve">El Comité por la Alta Dirección verifica que las metas fisicas y financieras de los planes, proyectos y programas consolidado  por la oficina Asesora de Planeación,  correspondan a la realidad del avance de  gestión de la entidad,  a través de acta de reunión y acuerdos de aprobación del informe de gestión por el Consejo Directivo.
</t>
    </r>
    <r>
      <rPr>
        <b/>
        <sz val="12"/>
        <color theme="1"/>
        <rFont val="Arial"/>
        <charset val="134"/>
      </rPr>
      <t xml:space="preserve"> </t>
    </r>
  </si>
  <si>
    <t>Preventivo</t>
  </si>
  <si>
    <t>Manual</t>
  </si>
  <si>
    <t>Documentado</t>
  </si>
  <si>
    <t>Aleatoria</t>
  </si>
  <si>
    <t xml:space="preserve">Con registro </t>
  </si>
  <si>
    <t>Reducir</t>
  </si>
  <si>
    <t xml:space="preserve">Acta de reunión y acuerdo de aprobación del infrome de gestión. </t>
  </si>
  <si>
    <t>Secretaria Ejecutiva de la Dirección General y Secretaría General</t>
  </si>
  <si>
    <t xml:space="preserve">Cuatrimestral </t>
  </si>
  <si>
    <t xml:space="preserve">NORMATIZACIÓN Y CALIDAD AMBIENTAL </t>
  </si>
  <si>
    <t xml:space="preserve">Consolidar acciones de control, monitoreo, seguimiento, evaluación al igual regular el uso, manejo y aprovechamiento de los recursos naturales que conlleve a garantizar la sostenibilidad en los ecosistemas del norte y oriente amazónico. </t>
  </si>
  <si>
    <t xml:space="preserve"> Inicia con una solicitud para el  aprovechamiento de un recurso o de un ecosistema, se desarrolla actividades de identificación y/o  valoración de información ambiental, cultural y socioeconómica en torno a los recursos naturales, su uso, aprovechamiento, manejo, comercio y transporte, a partir de información primaria y secundaria para su evaluación y toma de decisiones.</t>
  </si>
  <si>
    <r>
      <rPr>
        <b/>
        <sz val="12"/>
        <rFont val="Arial"/>
        <charset val="134"/>
      </rPr>
      <t>debido a</t>
    </r>
    <r>
      <rPr>
        <sz val="12"/>
        <rFont val="Arial"/>
        <charset val="134"/>
      </rPr>
      <t xml:space="preserve"> un concepto técnico, acto administrativo, permiso, entre otros,  contradictorios a la realidad legal   
</t>
    </r>
  </si>
  <si>
    <r>
      <rPr>
        <b/>
        <sz val="12"/>
        <rFont val="Arial"/>
        <charset val="134"/>
      </rPr>
      <t xml:space="preserve">Posibilidad de </t>
    </r>
    <r>
      <rPr>
        <sz val="12"/>
        <rFont val="Arial"/>
        <charset val="134"/>
      </rPr>
      <t xml:space="preserve">favorecimiento en trámites ambientales,    debido a un concepto técnico, acto administrativo, permiso, entre otros,   contradictorios a la realidad legal, por el ejercicio de las funciones como técnico y/o profesional;   para recibir beneficio económico propio o  de usuarios externos. </t>
    </r>
  </si>
  <si>
    <t>X</t>
  </si>
  <si>
    <t>Corrupción asociada a la Prestación de Tramites y Servicios</t>
  </si>
  <si>
    <t xml:space="preserve">• Inhabilidad en el ejercicio de sus funciones. 
• Sanciones legales por incumplimiento contractual.
• Perdida de la Confianza como Autoridad Ambiental.
</t>
  </si>
  <si>
    <t xml:space="preserve">El Profesional de Apoyo de la Subdirección de Normatización y calidad Ambiental (SNCA) verifica que los tramites Ambientales, se ejecuten según los términos legales establecidos, a través  del reporte trimestral de los indicadores de Gestión y Solicitudes atendidas.  </t>
  </si>
  <si>
    <t xml:space="preserve">Realizar una matriz de Excel con el reporte de solicitudes atendudas por cada tramite, identificando número de expediente y tiempo de acuerdo con los terminos legales. </t>
  </si>
  <si>
    <t xml:space="preserve">profesional de apoyo Subdirección de Normatización y Calidad Ambiental </t>
  </si>
  <si>
    <t>La Subdirectora de Normatización y Calidad Ambiental garantiza el acceso a la Plataforma de Salvoconducto Único en Línea (SUNL), asignando un único usuario por dirección seccional (Guainía, Guaviare y Vaupés), en función de las responsabilidades asignadas a los directores seccionales, mediante comunicación interna.</t>
  </si>
  <si>
    <t>Comunicación Interna Asignando un único usuario en función de las responsabilidades asignadas a los directores seccionales</t>
  </si>
  <si>
    <t>Subdirectora de Normatización y Calidad Ambiental</t>
  </si>
  <si>
    <t>Los directores seccionales de Guainía, Guaviare y Vaupés verifican que los funcionarios o contratistas con acceso a la SUNL protejan la información sensible, evitando su divulgación o modificación. Este control se implementa a través del documento de confidencialidad para trámites, garantizando la protección adecuada de la información.</t>
  </si>
  <si>
    <t xml:space="preserve">Documento de confidencialidad para trámites EDE-CP-01-PR-06-FR-09 ACUERDO DE CONFIDENCIALIDAD 
</t>
  </si>
  <si>
    <t>Directores seccionales (Guainia, Guaviare y Vaupés)</t>
  </si>
  <si>
    <t>El Profesional de Apoyo asignado realizará el seguimiento mensual de la información reportada en la SUNL. Este seguimiento incluye el reporte de los salvoconductos emitidos por las direcciones seccionales, utilizando una matriz en Excel como herramienta de consolidación y análisis.</t>
  </si>
  <si>
    <t>Matriz  de consolidación con el reporte de los salvoconductos emitidos por las direcciones seccionales</t>
  </si>
  <si>
    <t xml:space="preserve">ORDENACIÓN Y PLANIFICACIÓN AMBIENTAL DEL TERRITORIO </t>
  </si>
  <si>
    <t xml:space="preserve">Ordenar gradualmente el territorio para el conocimiento y planificación del manejo sostenible de los recursos naturales y del medio ambiente en la jurisdicción de la CDA. </t>
  </si>
  <si>
    <t>Planificación e implementación de programas, proyectos y actividades para el ordenamiento ambiental del territorio, la conservación y recuperación de la disponibilidad y sostenibilidad de los Recursos Naturales del área de la jurisdicción. Programadas en el PA</t>
  </si>
  <si>
    <r>
      <rPr>
        <b/>
        <sz val="12"/>
        <rFont val="Arial"/>
        <charset val="134"/>
      </rPr>
      <t xml:space="preserve">debido a </t>
    </r>
    <r>
      <rPr>
        <sz val="12"/>
        <rFont val="Arial"/>
        <charset val="134"/>
      </rPr>
      <t>la entrega de bienes y servicios que no cumplen con las exigencias Técnicas  del contrato</t>
    </r>
  </si>
  <si>
    <r>
      <rPr>
        <b/>
        <sz val="12"/>
        <rFont val="Arial"/>
        <charset val="134"/>
      </rPr>
      <t>Posibilidad de</t>
    </r>
    <r>
      <rPr>
        <sz val="12"/>
        <rFont val="Arial"/>
        <charset val="134"/>
      </rPr>
      <t xml:space="preserve"> recibir dadivas debido a</t>
    </r>
    <r>
      <rPr>
        <b/>
        <sz val="12"/>
        <rFont val="Arial"/>
        <charset val="134"/>
      </rPr>
      <t xml:space="preserve"> </t>
    </r>
    <r>
      <rPr>
        <sz val="12"/>
        <rFont val="Arial"/>
        <charset val="134"/>
      </rPr>
      <t>la entrega de bienes y servicios que no cumplen con las exigencias Técnicas  del contrato, por el ejerció de las funciones como Coordinadores de los proyectos, para el beneficio Propio o de terceros.</t>
    </r>
  </si>
  <si>
    <t xml:space="preserve">• Inhabilidad en el ejercicio de sus funciones. 
• Sanciones legales por incumplimiento contractual.
• Detrimento Patrimonial.
</t>
  </si>
  <si>
    <t>la Subdirectora de Administración de Recurso Naturales, verifica que la entrega de bienes y servicios sea igual a las condiciones técnicas exigidas, a través del  los informes con  su respectivo registro fotográfico.</t>
  </si>
  <si>
    <t>Detectivo</t>
  </si>
  <si>
    <t>anexar en la etapa precontractual de todos los contratos de prestación de bienes y Servicios  el requisito de la entrega de informes con las mismas condiciones técnicas del contrato.</t>
  </si>
  <si>
    <t>la Subdirectora de Administración de Recurso Naturales</t>
  </si>
  <si>
    <t>GESTIÓN DEL DESARROLLO SOSTENIBLE</t>
  </si>
  <si>
    <t xml:space="preserve">Promover la recuperación y sostenibilidad ambiental del territorio mediante la generación de información y proyectos productivos aplicables para la jurisdicción, que conlleve a la disminución de la presión sobre los Bienes y Servicios Ambientales </t>
  </si>
  <si>
    <t>A partir de un diagnóstico participativo, se establecen estrategias para dar soluciones a las necesidades ambientales de la población</t>
  </si>
  <si>
    <r>
      <rPr>
        <b/>
        <sz val="12"/>
        <rFont val="Arial"/>
        <charset val="134"/>
      </rPr>
      <t>Posibilidad de</t>
    </r>
    <r>
      <rPr>
        <sz val="12"/>
        <rFont val="Arial"/>
        <charset val="134"/>
      </rPr>
      <t xml:space="preserve"> recibir dadivas debido a la entrega de bienes y servicios que no cumplen con las exigencias Técnicas  del contrato, por el ejerció de las funciones como Coordinadores de los proyectos, para el beneficio Propio o de terceros.</t>
    </r>
  </si>
  <si>
    <t>Continua</t>
  </si>
  <si>
    <t>GESTIÓN DEL TALENTO HUMANO</t>
  </si>
  <si>
    <t>Desarrollar actividades para la administración del talento humano de la Corporación, que permita el desarrollo de la misión, visión y objetivos estratégicos institucionales, dentro de un clima organizacional adecuado.</t>
  </si>
  <si>
    <t>El proceso inicia con la definición de las necesidades o requerimientos de talento humano para proveer empleos vacantes en la planta de personal, incluye lo relacionado con el Sistema de Gestión en Seguridad y Salud en el Trabajo y termina con el retiro del servicio.</t>
  </si>
  <si>
    <r>
      <rPr>
        <b/>
        <sz val="12"/>
        <rFont val="Arial"/>
        <charset val="134"/>
      </rPr>
      <t xml:space="preserve">Debido al </t>
    </r>
    <r>
      <rPr>
        <sz val="12"/>
        <rFont val="Arial"/>
        <charset val="134"/>
      </rPr>
      <t>inadecuado proceso de selección del personal en la entidad</t>
    </r>
  </si>
  <si>
    <r>
      <rPr>
        <b/>
        <sz val="12"/>
        <rFont val="Arial"/>
        <charset val="134"/>
      </rPr>
      <t>Posibilidad de</t>
    </r>
    <r>
      <rPr>
        <sz val="12"/>
        <rFont val="Arial"/>
        <charset val="134"/>
      </rPr>
      <t xml:space="preserve"> favorecimiento en la  vinculación laboral   Debido al inadecuado proceso de selección de funcionarios, por el  ejercicio de sus funciones ,para la ocupación de cargos públicos con el beneficio de una mejor remuneración salarias. 
</t>
    </r>
  </si>
  <si>
    <t>• Inhabilidad en el ejercicio de sus funciones. 
• Perdida de la credibilidad Institucional.
• Sanciones legales.</t>
  </si>
  <si>
    <t xml:space="preserve">verificación de la idoneidad  del funcionario a vincular por medio del manual de Funciones </t>
  </si>
  <si>
    <t>Subdirector(a) Administrativa y Financiera -Jefe de Talento Humano</t>
  </si>
  <si>
    <t>GESTIÓN DE BIENES E INFRAESTRUCTURA</t>
  </si>
  <si>
    <t xml:space="preserve">Registrar bienes muebles e inmuebles de consumo y/o devolutivo de almacén, para el manejo y control de los mismos; procedimiento que puede darse por adquisición, por compra de caja menor,   donaciones, bienes recibidos en comodato, donación en pago, leasing con opción de compra, remesa o traslado entre bodegas o entre entidades, recuperación, reposición, sobrantes, producción, sentencias y por bienes adquiridos dentro del objeto contractual para el desarrollo del mismo(contratos de obra, convenios….entre otros) en el cual se especifique q deben ser entregados a la corporación una vez ejecuten el contrato. </t>
  </si>
  <si>
    <t xml:space="preserve">Ingresa por compra, por donación, compensación, por reintegro a  almacén, por bienes adquiridos dentro del objeto contractual para el desarrollo del mismo (contratos de obra, convenios….entre otros) en el cual se especifique que deben ser entregados a la corporación una vez ejecuten el contrato, una vez se cuente con los documentos soportes idóneos para el registro. </t>
  </si>
  <si>
    <r>
      <rPr>
        <b/>
        <sz val="12"/>
        <rFont val="Arial"/>
        <charset val="134"/>
      </rPr>
      <t>debido a</t>
    </r>
    <r>
      <rPr>
        <sz val="12"/>
        <rFont val="Arial"/>
        <charset val="134"/>
      </rPr>
      <t>l incumplimiento en las especificaciones  técnicas establecidas en  los contrato (obras, convenios, entre otros)</t>
    </r>
  </si>
  <si>
    <r>
      <rPr>
        <b/>
        <sz val="12"/>
        <rFont val="Arial"/>
        <charset val="134"/>
      </rPr>
      <t>Posibilidad de</t>
    </r>
    <r>
      <rPr>
        <sz val="12"/>
        <rFont val="Arial"/>
        <charset val="134"/>
      </rPr>
      <t xml:space="preserve"> recibir dádivas por el ingreso 
de elementos de consumo y activos fijos  almacén debido al incumplimiento en las especificaciones  técnicas establecidas en  los contrato (obras, convenios, entre otros), por el ejercicio de las funciones como almacenista, para el beneficio propio o de terceros.  
</t>
    </r>
  </si>
  <si>
    <t>• Inhabilidad en el ejercicio de sus funciones. 
• Sanciones legales por incumplimiento contractual.
• Detrimento Patrimonial.</t>
  </si>
  <si>
    <t>La subdirectora Administrativa  y Financiera verifica  que los  elementos que  ingresan al almacén correspondan con las necesidades establecidas en el contrato a través de la manual de bienes y el procedimiento.</t>
  </si>
  <si>
    <t>Elaborar una lista de verificación de  los ingresos de acuerdo a las especificaciones de los contratos.</t>
  </si>
  <si>
    <t xml:space="preserve">Técnico Administrativo de Almacén </t>
  </si>
  <si>
    <t xml:space="preserve">GESTIÓN DOCUMENTAL </t>
  </si>
  <si>
    <t>Garantizar la correcta y oportuna dirección, planeación, manejo, control, organización y funcionamiento de la gestión documental y la administración de archivos de la corporación , de forma armónica y homogénea de acuerdo  a los estándares para el tratamiento de los documentos y la legislación vigente, para proteger el patrimonio documental.</t>
  </si>
  <si>
    <t>Este procedimiento involucra todas las actividades propias de la Gestión Documental desde la producción y recepción de las comunicaciones oficiales de la entidad establecidas como documentos asociados a cada proceso, hasta la disposición final de los mismos, de acuerdo con los lineamientos  establecidos en la norma de Gestión Documental.</t>
  </si>
  <si>
    <r>
      <rPr>
        <b/>
        <sz val="12"/>
        <rFont val="Arial"/>
        <charset val="134"/>
      </rPr>
      <t>debido a</t>
    </r>
    <r>
      <rPr>
        <sz val="12"/>
        <rFont val="Arial"/>
        <charset val="134"/>
      </rPr>
      <t xml:space="preserve"> la destrucción, robo y  pérdida  de documentos e información.</t>
    </r>
  </si>
  <si>
    <r>
      <rPr>
        <b/>
        <sz val="12"/>
        <rFont val="Arial"/>
        <charset val="134"/>
      </rPr>
      <t>Posibilidad de</t>
    </r>
    <r>
      <rPr>
        <sz val="12"/>
        <rFont val="Arial"/>
        <charset val="134"/>
      </rPr>
      <t xml:space="preserve"> recibir dadivas por el manejo de procedimientos documentales  debido a la destrucción, robo y  pérdida  de documentos e información, por el ejercicio de las funciones secretaria del centro de Archivo Documental, para el favorecimiento de terceros</t>
    </r>
  </si>
  <si>
    <t xml:space="preserve">• Pérdida de memoria y de información de los procesos  de la entidad.
• Sanciones  penales, disciplinarias y fiscales.
• Procesos Disciplinarios.
</t>
  </si>
  <si>
    <t xml:space="preserve">el Secretario General verifica que los documentos e información, que recibe y almacena el centro  Archivo central, se encuentren escaneados a través de un inventario físico y digital, para su disponibilidad en el caso de consulta por usuarios y colaboradores.  </t>
  </si>
  <si>
    <t xml:space="preserve">Aportar todos los recursos  necesarios(humano, físico, tecnológicos) para el ejerció de las actividades de digitalización de los documentos y información  de la entidad. </t>
  </si>
  <si>
    <t>Secretario General</t>
  </si>
  <si>
    <t>GESTIÓN ADMINISTRATIVA Y FINANCIERA</t>
  </si>
  <si>
    <t>Administrar y proporcionar servicios financieros para el cumplimiento de la gestión institucional, proveer información financiera para la toma de decisiones y realizar el seguimiento y control a los recursos financieros.</t>
  </si>
  <si>
    <t>Inicia con la planeación presupuestal y termina con el análisis, interpretación y comunicación de la información financiera.</t>
  </si>
  <si>
    <r>
      <rPr>
        <b/>
        <sz val="12"/>
        <rFont val="Arial"/>
        <charset val="134"/>
      </rPr>
      <t>debido al</t>
    </r>
    <r>
      <rPr>
        <sz val="12"/>
        <rFont val="Arial"/>
        <charset val="134"/>
      </rPr>
      <t xml:space="preserve">  retiro  como deudor del   boletín del  de Deudores Morosos  de la Contaduría General de la Nación  (BDME)</t>
    </r>
  </si>
  <si>
    <r>
      <rPr>
        <b/>
        <sz val="12"/>
        <rFont val="Arial"/>
        <charset val="134"/>
      </rPr>
      <t>CONTABILIDAD
Posibilidad de</t>
    </r>
    <r>
      <rPr>
        <sz val="12"/>
        <rFont val="Arial"/>
        <charset val="134"/>
      </rPr>
      <t xml:space="preserve"> Recibir dádivas de terceros  debido al  retiro  del boletín de Deudores Morosos  de la Contaduría General de la Nación  (BDME), por parte del Contador    y/ o personal autorizado que desarrolle la función en la entidad, para el beneficio económico  propio y/o terceros</t>
    </r>
  </si>
  <si>
    <t xml:space="preserve">• Inhabilidad como funcionario.
• Perdida de la licencia como contador.
• Perdida de la imagen institucional.
</t>
  </si>
  <si>
    <t>La Subdirectora  Administrativa y Financiera verifica  la conciliación y el reporte de terceros de los deudores reportados en SICAR versus los reportes de los deudores de Contabilidad a través de BDME, la cual  se realiza de manera de mensual, mediante  comunicación y acto administrativo.</t>
  </si>
  <si>
    <t xml:space="preserve">realizar seguimiento mensual  a las conciliaciones mediante una comunicación interna. </t>
  </si>
  <si>
    <t xml:space="preserve">La Subdirectora Administrativa y Financiera </t>
  </si>
  <si>
    <r>
      <rPr>
        <b/>
        <sz val="12"/>
        <rFont val="Arial"/>
        <charset val="134"/>
      </rPr>
      <t>Debido</t>
    </r>
    <r>
      <rPr>
        <sz val="12"/>
        <rFont val="Arial"/>
        <charset val="134"/>
      </rPr>
      <t xml:space="preserve"> a realizar pagos sin el cumplimiento de los requisitos</t>
    </r>
  </si>
  <si>
    <r>
      <rPr>
        <b/>
        <sz val="12"/>
        <rFont val="Arial"/>
        <charset val="134"/>
      </rPr>
      <t xml:space="preserve">TESORERIA </t>
    </r>
    <r>
      <rPr>
        <sz val="12"/>
        <rFont val="Arial"/>
        <charset val="134"/>
      </rPr>
      <t xml:space="preserve">
posibilidad de recibir  incentivos o dadivas por parte de terceros debido a realizar pagos sin el cumplimiento de los requisitos contractuales, por parte de los funcionarios autorizados antes las entidades bancarias para obtener beneficio económico  propio y/o terceros</t>
    </r>
  </si>
  <si>
    <t>• Investigaciones penales, fiscales o disciplinarias.
•  Sanciones legales por incumplimiento contractual.
•  Detrimento Patrimonial.
• Perdida de la imagen institucional.
• Perdida de confianza en lo publico.</t>
  </si>
  <si>
    <t xml:space="preserve">la tesorera verifica que el  pago se realice de acuerdo a los requisitos de cada contrato a través del expedición del egreso. </t>
  </si>
  <si>
    <t>Realizar el pago correspondiente de acuerdo a los requisitos establecidos.</t>
  </si>
  <si>
    <t>Tesorera</t>
  </si>
  <si>
    <t>GESTIÓN JURÍDICA</t>
  </si>
  <si>
    <t>Velar por los intereses de la entidad, representarla judicialmente y  asegurar que las actuaciones y  decisiones  se enmarquen dentro de los parámetros previstos en la constitución Política y Leyes.</t>
  </si>
  <si>
    <t>Inicia con la presentación o contestación de la demanda   denuncia  o proceso disciplinario y termina con un fallo debidamente ejecutoriado.</t>
  </si>
  <si>
    <r>
      <rPr>
        <b/>
        <sz val="12"/>
        <rFont val="Arial"/>
        <charset val="134"/>
      </rPr>
      <t>debido a</t>
    </r>
    <r>
      <rPr>
        <sz val="12"/>
        <rFont val="Arial"/>
        <charset val="134"/>
      </rPr>
      <t xml:space="preserve"> las demoras de los tramites (demandas, acciones populares, tutelas, entre otras), </t>
    </r>
  </si>
  <si>
    <r>
      <rPr>
        <b/>
        <sz val="12"/>
        <rFont val="Arial"/>
        <charset val="134"/>
      </rPr>
      <t>Posibilidad de</t>
    </r>
    <r>
      <rPr>
        <sz val="12"/>
        <rFont val="Arial"/>
        <charset val="134"/>
      </rPr>
      <t xml:space="preserve"> Favorecimiento en los procesos jurídicos </t>
    </r>
    <r>
      <rPr>
        <b/>
        <sz val="12"/>
        <rFont val="Arial"/>
        <charset val="134"/>
      </rPr>
      <t xml:space="preserve">debido a </t>
    </r>
    <r>
      <rPr>
        <sz val="12"/>
        <rFont val="Arial"/>
        <charset val="134"/>
      </rPr>
      <t>las demoras de los tramites (demandas, acciones populares, tutelas, entre otras), por el ejercicio de sus funciones como abogado, persona autorizada, para el beneficio de terceros.</t>
    </r>
  </si>
  <si>
    <t xml:space="preserve">• Investigaciones penales, fiscales o disciplinarias.
•  Sanciones legales por incumplimiento contractual.
•  Detrimento Patrimonial.
</t>
  </si>
  <si>
    <t xml:space="preserve">El Secretario General verifica que los proceso Jurídicos  (peticiones, tutelas, acciones de populares entre otras) sean tramitados en el tiempo establecido para cada uno, realizando el seguimiento a través pagina de la Consulta de Proceso Nacional Unificada  
</t>
  </si>
  <si>
    <t xml:space="preserve">llevar registro de los procesos jurídicos  trimestral a través de los Indicadores del Plan de Acción por proceso (Gestión Jurídica) </t>
  </si>
  <si>
    <t>Secretaria del Área de Secretaria General</t>
  </si>
  <si>
    <t>GESTIÓN DE ADQUISICIÓN DE BIENES Y SERVICIOS</t>
  </si>
  <si>
    <t xml:space="preserve">Formular  las  orientaciones  para  la  adquisición  de  bienes  y  servicios  de  la  Corporación  para  el Desarrollo Sostenible del Norte y el Oriente  Amazónico - CDA, conforme a la normatividad legal vigente  en  materia  de  contratación  pública  y  bajo  la  egida  de  los  principios  de  la  contratación estatal, con el propósito de que la Corporación sea eficiente, eficaz y efectiva en el cumplimiento de su misión y visión. </t>
  </si>
  <si>
    <t xml:space="preserve">Este  documento  aplica  para  toda  la  Corporación  en  la  fase  precontractual,  contractual  y pos contractual en las modalidades de licitación pública, selección abreviada, concurso de méritos, contratación directa y mínima cuantía, así como aquellas contrataciones de régimen especial </t>
  </si>
  <si>
    <r>
      <rPr>
        <b/>
        <sz val="12"/>
        <rFont val="Arial"/>
        <charset val="134"/>
      </rPr>
      <t>debido a</t>
    </r>
    <r>
      <rPr>
        <sz val="12"/>
        <rFont val="Arial"/>
        <charset val="134"/>
      </rPr>
      <t xml:space="preserve"> la celebración y/o indebida adjudicación de un contrato,</t>
    </r>
  </si>
  <si>
    <r>
      <rPr>
        <b/>
        <sz val="12"/>
        <rFont val="Arial"/>
        <charset val="134"/>
      </rPr>
      <t>Posibilidad de</t>
    </r>
    <r>
      <rPr>
        <sz val="12"/>
        <rFont val="Arial"/>
        <charset val="134"/>
      </rPr>
      <t xml:space="preserve"> favorecimiento en los contratos debido a la celebración y/o indebida adjudicación de un contrato, por el ejercicio de la función como parte del ordenador del gasto o personal Autorizado, para el beneficio de terceros.</t>
    </r>
  </si>
  <si>
    <t>el secretario General verifica que la adjudicación contractual cumple con los requisitos de la norma, a través del manual de contratación, para la adecuada celebración de un contrato.</t>
  </si>
  <si>
    <t>Evitar</t>
  </si>
  <si>
    <t xml:space="preserve">realizar reuniones con el comité de estructura contractual, donde se verifica la condiciones o la idoneidad de las la personas </t>
  </si>
  <si>
    <t xml:space="preserve">comité contractual </t>
  </si>
  <si>
    <t xml:space="preserve"> EVALUACIÓN Y SEGUIMIENTO DEL SISTEMA INTEGRADO DE GESTIÓN</t>
  </si>
  <si>
    <t xml:space="preserve">Evaluar el desarrollo, mantenimiento y mejora del SIG,  administrando de manera eficaz, las herramientas de control interno para asegurar el cumplimiento de las políticas, normas, acuerdos y reglamentos establecidos por los diferentes procesos de la Corporación.        </t>
  </si>
  <si>
    <t>Inicia con la planificación y ejecución de las auditorias integrales a los procesos y procedimientos del mapa de procesos de la Corporación, continua con la suscripción de las acciones correctivas y termina con el mejoramiento continuo del SIGI.</t>
  </si>
  <si>
    <r>
      <rPr>
        <b/>
        <sz val="12"/>
        <rFont val="Arial"/>
        <charset val="134"/>
      </rPr>
      <t>Debido a</t>
    </r>
    <r>
      <rPr>
        <sz val="12"/>
        <rFont val="Arial"/>
        <charset val="134"/>
      </rPr>
      <t xml:space="preserve"> modificaciones  en la lista de verificación al momento de análisis de las evidencias</t>
    </r>
  </si>
  <si>
    <r>
      <rPr>
        <b/>
        <sz val="12"/>
        <rFont val="Arial"/>
        <charset val="134"/>
      </rPr>
      <t>Posibilidad de</t>
    </r>
    <r>
      <rPr>
        <sz val="12"/>
        <rFont val="Arial"/>
        <charset val="134"/>
      </rPr>
      <t xml:space="preserve"> omisión y/o cambios   en los informes de  auditorias interna  por procesos,  </t>
    </r>
    <r>
      <rPr>
        <b/>
        <sz val="12"/>
        <rFont val="Arial"/>
        <charset val="134"/>
      </rPr>
      <t xml:space="preserve">debido a </t>
    </r>
    <r>
      <rPr>
        <sz val="12"/>
        <rFont val="Arial"/>
        <charset val="134"/>
      </rPr>
      <t xml:space="preserve">modificaciones  en la lista de verificación al momento de análisis de las evidencias, por ejercicio de sus funciones como  auditor, para el beneficio propio y de terceros </t>
    </r>
  </si>
  <si>
    <t xml:space="preserve">• Inhabilidad en el ejercicio de sus funciones como Auditor por el ente certificador.
• Perdida de la credibilidad Institucional.
• Procesos Disciplinarios al funcionario. 
</t>
  </si>
  <si>
    <t>El  auditor lider revisara con los auditores designados las listas de verificación  de la Auditoria de cada proceso sean, las cuales deben ser concertadas y aprobadas previas al inicio de las auditorias</t>
  </si>
  <si>
    <t xml:space="preserve">Programar la reuniones con los auditores para la construccion y concertacion de las listas de verificacion de las auditorias.
</t>
  </si>
  <si>
    <t xml:space="preserve">Jefe Asesora de control Interno </t>
  </si>
  <si>
    <t>Anual</t>
  </si>
  <si>
    <t>Automático</t>
  </si>
  <si>
    <t>Conflicto de intereses</t>
  </si>
  <si>
    <t>Sin Documentar</t>
  </si>
  <si>
    <t>Sin registro</t>
  </si>
  <si>
    <t>Compartir</t>
  </si>
  <si>
    <t xml:space="preserve">Finalizado </t>
  </si>
  <si>
    <t>Curso</t>
  </si>
  <si>
    <t>CORPORACION PARA EL DESARROLLO SOSTENIBLE DEL NORTE Y ORIENTE AMAZONICO -CDA
Programa de Transparencia y Ética Pública - PTEP</t>
  </si>
  <si>
    <t xml:space="preserve">Componente 2: Redes y articulación  </t>
  </si>
  <si>
    <t xml:space="preserve">Acciones estratégicas </t>
  </si>
  <si>
    <t xml:space="preserve"> Actividades</t>
  </si>
  <si>
    <t>2.1. Redes internas</t>
  </si>
  <si>
    <t xml:space="preserve"> Funcionamiento del Comité Institucional de Coordinación de Control Interno 
(CICCI)</t>
  </si>
  <si>
    <t xml:space="preserve">Ejecutar como minimo las sesiones  del (CICCI) definidas  en la Ley 87/1993 y Decreto 1083/2015. </t>
  </si>
  <si>
    <t>100% de las sesiones  del (CICCI) definidas en la normatividad</t>
  </si>
  <si>
    <t>Cumplimiento de los compromisos adquiridos durante las sesiones del (CICCI)</t>
  </si>
  <si>
    <t>100% de los compromisos adquiridos en las sesiones del (CICCI) debidamente cumplidos</t>
  </si>
  <si>
    <t>No se establecieron compromisos de la primer sesion deL CICCI</t>
  </si>
  <si>
    <t>2.1. Redes externas</t>
  </si>
  <si>
    <t>Modelo Estándar de Control Interno (MECI)</t>
  </si>
  <si>
    <t>Implementar el instrumento anual diseñado por el Departamento Administrativo de la Función Pública para evaluar el cumplimiento de la gestión realizada por la Corporación mediante el FURAG</t>
  </si>
  <si>
    <t>Resultado obtenido en la calificación del MECI por el DAFP mediante el FURAG</t>
  </si>
  <si>
    <t>Enero a Julio</t>
  </si>
  <si>
    <t>A la fecha no han salido los resultados de la vigencia 2024</t>
  </si>
  <si>
    <t>Comité interinstitucional de Educación ambiental -CIDEA</t>
  </si>
  <si>
    <t>Coordinar  diferentes actividades enmarcadas en la Educación Ambiental</t>
  </si>
  <si>
    <t>Actividades Educación Ambiental que incluya talleres, campañas de sensibilización, jornadas ecológicas y materiales educativos adaptados a diversos públicos.</t>
  </si>
  <si>
    <t>Subdirección de Recursos Naturales</t>
  </si>
  <si>
    <t>En este cuatrimestre se formulo el proyecto de educacion ambiental el cual contempla varias actividades que esperan ejecutar con el personal tecnico y profesional que se encuentra contratado e iniciando la etapa de planeacion</t>
  </si>
  <si>
    <t>Mesa RAMSAR EFI - Comité de Humedales</t>
  </si>
  <si>
    <t xml:space="preserve">Coordinar diferentes actividades enmarcadas en el área del Complejo de Humedales Ramsar - EFI </t>
  </si>
  <si>
    <t>La Corporación CDA realizará reuniones con las Comunidades indígenas que pertenecen a la Mesa Ramsar EFI - Ramsar; Miembros que conforman el Comité Regional de Humedales</t>
  </si>
  <si>
    <t>No se implemento en este cuatrimestre, sin embargo se formulo el proyecto del recurso hidrico que implenetara dos instrmentos de planificacion</t>
  </si>
  <si>
    <t xml:space="preserve">Componente 3: Cultura de la legalidad y Estado Abierto </t>
  </si>
  <si>
    <t>Indicadores</t>
  </si>
  <si>
    <t>30 Abril de 2025</t>
  </si>
  <si>
    <t>29 de Agosto  2025</t>
  </si>
  <si>
    <t>31 de Diciembre   de 2025</t>
  </si>
  <si>
    <t>3.1. Acceso a la información Pública y Transparencia</t>
  </si>
  <si>
    <t xml:space="preserve">                                                                                   Lineamientos de Transparencia Activa</t>
  </si>
  <si>
    <t>Publicación  de información minima obligatoria respecto a trámites, procedimientos y funcionamiento de la Corporación, requerida en el artículo 11 de la Ley 1712 de 2014 y demas normas vigentes.</t>
  </si>
  <si>
    <t xml:space="preserve">Enlace de pagina web de transparencia y acceso a la información </t>
  </si>
  <si>
    <t>Número de publicaciones realizadas</t>
  </si>
  <si>
    <t>Líderes de procesos 
Oficina Asesora de Planeación</t>
  </si>
  <si>
    <t>Permanente</t>
  </si>
  <si>
    <t>La sección de transparencia y acceso a la información de la página web se actualiza periódicamente con los resultados de las actividades llevadas a cabo por las diversas dependencias de la Corporación. Puedes acceder a esta información a través del siguiente enlace.
https://cda.gov.co/es/transparencia-y-acceso-a-informacion-publica</t>
  </si>
  <si>
    <t xml:space="preserve">Identificar información Corporativa adicional a la requerida por la normatividad; de acuerdo a interés de los grupos objetivos ciudadanos  </t>
  </si>
  <si>
    <t xml:space="preserve">Consulta y valoración de información adicional a la requerida por la normatividad de los grupos de interés susceptible de publicación
</t>
  </si>
  <si>
    <t>Número de Información adicional publicada</t>
  </si>
  <si>
    <t>Líderes de Procesos
Oficina Asesora de Planeación</t>
  </si>
  <si>
    <t xml:space="preserve"> Diciembre 2025</t>
  </si>
  <si>
    <t>En la pagina web de la CDA se encuentra publicada la invitación a la visita de los negocios verdes, en la vitrina de anato 26,27 y 28 de febrero y Audiencia de rendicion de cuentas Vigencia 2024, enlace: https://cda.gov.co/esm/inicio</t>
  </si>
  <si>
    <t>Mantener actualizado los  registros de las hojas de vida de los funcionarios de la CDA en el SIGEP II</t>
  </si>
  <si>
    <t>100% de las hojas de vida de funcionarios  publicadas en el SIGEP II</t>
  </si>
  <si>
    <t># de hojas de vida publicadas</t>
  </si>
  <si>
    <t xml:space="preserve">Talento Humano
</t>
  </si>
  <si>
    <t>Durante el primer cuatrimestre de 2025, se envió al 100% de los funcionarios mediante correo electronico la comunicación interna SAF 075, con fecha 02 de abril de 2025, cuyo asunto fue "Solicitud de soportes: Hoja de Vida y Declaración de Bienes y Rentas de la Función Pública". En dicha comunicación se solicitó actualizar la hoja de vida el SIGEP II antes del 31 de mayo de 2025, fecha límite establecida por la Función Pública para las entidades de orden nacional. Las evidencias del envío y recepción de esta comunicación se encuentran archivadas en las hojas de vida de cada funcionario.</t>
  </si>
  <si>
    <t>Mantener el registro actualizado de los contratos de la Entidad  en el SECOP II y el Plan de Adquisiciones</t>
  </si>
  <si>
    <t>100% de los contratos registrados en el SECOP II</t>
  </si>
  <si>
    <t># de contratos publicados / #  contratos celebrados</t>
  </si>
  <si>
    <t>Contratación</t>
  </si>
  <si>
    <t xml:space="preserve">Durante este cuatrimestre los contratos registrados a corte 30 de abril son un total de 129 </t>
  </si>
  <si>
    <t>Actualizar información en los set de datos abiertos para ser publicados en datos.gov.co</t>
  </si>
  <si>
    <t>1 actualización</t>
  </si>
  <si>
    <t>Datos abiertos actualizados</t>
  </si>
  <si>
    <t>Lideres de procesos
Oficina Asesora de Planeación</t>
  </si>
  <si>
    <t xml:space="preserve">La Corporacion cuenta con el conjunto de datos abiertos, enlace: https://datos.cda.gov.co/ </t>
  </si>
  <si>
    <t xml:space="preserve">                                                                                         Lineamientos de Transparencia Pasiva</t>
  </si>
  <si>
    <t>Seguimiento a la recepción de PQRSD en línea de acuerdo con los lineamientos   por  Ministerio de las Tic´s</t>
  </si>
  <si>
    <t>Seguimiento desde la administración de la pagina web</t>
  </si>
  <si>
    <t># PQRSD recibidas/# PQRSD tramitadas</t>
  </si>
  <si>
    <t>Secretaria General</t>
  </si>
  <si>
    <t>permanente</t>
  </si>
  <si>
    <t>Mediante las comunicaciones internas SG 043 DE 05 marzo de 2025, SG  121  DE 08 de mayo de 2025 se le solicito las PQRSD   a las oficinas, y se le reporto a  la oficina de control interno mediante comunicación interna SG 111 DE 24 DE ABRIL DE 2025 del primer trimestre .</t>
  </si>
  <si>
    <t xml:space="preserve">                                                                                          Elaboración los Instrumentos de Gestión de la Información</t>
  </si>
  <si>
    <t xml:space="preserve">Revisión, actualización y adopción del registro o inventario de activos de información </t>
  </si>
  <si>
    <t>1 registro o inventario de activos de información actualizado</t>
  </si>
  <si>
    <t>1 registro de activos de información actualizado</t>
  </si>
  <si>
    <t>Lideres de procesos
Secretaria General</t>
  </si>
  <si>
    <t>Esta actividad esta programada para el segundo cuatrimestre</t>
  </si>
  <si>
    <t xml:space="preserve">                                                                                         Criterio diferencial de accesibilidad</t>
  </si>
  <si>
    <t xml:space="preserve">
Mantener actualizada la pagina web institucional para garantizar accesabilidad </t>
  </si>
  <si>
    <t>No. Actualizaciones solicitadas</t>
  </si>
  <si>
    <t>Actualizaciones realizadas</t>
  </si>
  <si>
    <t>La pagina web se actualiza de forma periodica y se puede visualizar en la seccion Transparencia y acceso a la informacion.
Enlace: https://cda.gov.co/es/transparencia-y-acceso-a-informacion-publica, de acuerdo a los lineamientos del MinTics.</t>
  </si>
  <si>
    <t xml:space="preserve">                                                                                    Monitoreo del Acceso a la Información Pública</t>
  </si>
  <si>
    <t>Realizar reporte de cumplimiento del Indice de Transparencia Activa (ITA)</t>
  </si>
  <si>
    <t>Reporte de cumplimiento del ITA</t>
  </si>
  <si>
    <t>Un (1) Reporte</t>
  </si>
  <si>
    <t>Enero a diciembre</t>
  </si>
  <si>
    <t>Para el primer cuatrimestre la  Procuraduría General de la Nación no ha emitido ninguna Directiva al respecto al  diligenciamiento  del Índice de Transparencia y Acceso a la Información Pública (ITA).</t>
  </si>
  <si>
    <t>Hacer seguimiento al cumplimiento del tramite  y terminos de las  PQRSD</t>
  </si>
  <si>
    <t>Seguimiento a los consolidado de PQRSD</t>
  </si>
  <si>
    <t>Seguimientos Realizados
PQRSD</t>
  </si>
  <si>
    <t>Lideres de proceso
Control Interno 
Secretaria General</t>
  </si>
  <si>
    <t>Durante este cuatrimestre se elaboro informe trimestral de fecha 29 de abril del 2025</t>
  </si>
  <si>
    <t>3.2 Participación ciudadana y Rendición de cuentas</t>
  </si>
  <si>
    <t xml:space="preserve">
 Planeación estratégica del servicio al ciudadano</t>
  </si>
  <si>
    <t>Caracterización de grupos de valor</t>
  </si>
  <si>
    <t xml:space="preserve">Aplicación de encuestas para personas naturales y/o juridicas que acceden a los tramites y/o servicios prestados por la CDA. </t>
  </si>
  <si>
    <t xml:space="preserve">Encuestas </t>
  </si>
  <si>
    <t>Direcciones Seccionales Guainia, Guaviare y Vaupes</t>
  </si>
  <si>
    <t>01 de febrero al 29 de junio de 2025</t>
  </si>
  <si>
    <t>La entrega de las encuestas de caracterización de personas naturales y jurídicas será requerida a las Direcciones Seccionales de Guainía, Guaviare y Vaupés a partir del mes de mayo.</t>
  </si>
  <si>
    <t>Consolidacion de los resultados obtenidos en las encuestas de caracterizacion de usuarios.</t>
  </si>
  <si>
    <t>Infrome de analisis de encuesta</t>
  </si>
  <si>
    <t>01 de julio de 2025 al 31 de diciembre de 2025</t>
  </si>
  <si>
    <t>Actividad programada para el segundo semestre 2025.</t>
  </si>
  <si>
    <t xml:space="preserve"> 
 Fortalecimiento del talento humano al servicio del ciudadano</t>
  </si>
  <si>
    <t>Capacitar  a funcionarios  de las Direcciones Seccionales, en el aplicativo SILA - VITAL</t>
  </si>
  <si>
    <t>Capacitar al 100% del personal</t>
  </si>
  <si>
    <t>Listados de asistencias</t>
  </si>
  <si>
    <t>Subdirección de Normatización y calidad ambiental</t>
  </si>
  <si>
    <t>Se informa que se llevaron a cabo las capacitaciones sobre el uso de la plataforma SILA con el personal de las Direcciones Seccionales. Estas sesiones tuvieron como objetivo fortalecer el conocimiento y manejo de la herramienta, garantizando así una adecuada implementación y uso eficiente en los procesos institucionales. La participación del personal fue activa y comprometida, lo cual contribuirá significativamente al cumplimiento de los objetivos propuestos, por el cual se anexa listados de asistencia</t>
  </si>
  <si>
    <t xml:space="preserve"> Gestión de relacionamiento con los ciudadanos</t>
  </si>
  <si>
    <t>Información de Tramites disponibles en la página web de la corporación</t>
  </si>
  <si>
    <t>Relacion de Tramites disponbiles en la web</t>
  </si>
  <si>
    <t>Número de Trámites Disponibles en la Web</t>
  </si>
  <si>
    <t>Subdirección de Normatización y calidad ambiental/oficina asesora de planeación</t>
  </si>
  <si>
    <t>Se encuentra publicada en la pagina web la información en el siguiente enlace: 
https://www.cda.gov.co/apc-aa-files/38643934626337636162643731636461/paso-a-paso-tramites-normatizacion.pdf</t>
  </si>
  <si>
    <t>Garantizar el acceso y orientación de los tramites a los usuarios que lo requieran.</t>
  </si>
  <si>
    <t>100%  usuarios atendidos</t>
  </si>
  <si>
    <t>Número de usuarios que reciben acceso y orientación en los trámites que solicitan</t>
  </si>
  <si>
    <t>Durante este primer cuatrimestre y en el marco de la atención a los ciudadanos por parte de la Corporación para el Desarrollo Sostenible del Norte y el Oriente Amazónico (CDA), se brindó acompañamiento y orientación en trámites ambientales a un total de 274 usuarios dentro de la jurisdicción. De este total, 104 usuarios fueron atendidos en el departamento de Guaviare, 103 en Guainía y 67 en Vaupés, evidenciando el compromiso institucional con el acceso a los servicios ambientales en toda la Jurisdiccion</t>
  </si>
  <si>
    <t xml:space="preserve">    Evaluación de gestión y medición de la percepción ciudadana</t>
  </si>
  <si>
    <t>Aplicar  encuestas de verificación y calidad del servicio.</t>
  </si>
  <si>
    <t>Informe semestral de resultados de las encuestas de verificación y calidad del servicio aplicadas</t>
  </si>
  <si>
    <t>Un (1) Documento</t>
  </si>
  <si>
    <t>Esta informaicon se encuentra en proceso de recoleccion de las 3 direcciones seccionales, guainia, guaviare y vaupes la cual sera presentada en el segundo cuatrimestre</t>
  </si>
  <si>
    <t>Publicar, difundir y mantener actualizada la información relacionada con los avances y resultados  de la gestión de la CDA</t>
  </si>
  <si>
    <t>Resultados de la gestión publicados  en la Página Web  Institucional y disponibles en la Oficina Asesora de Planeación</t>
  </si>
  <si>
    <t>Registro de Publicación</t>
  </si>
  <si>
    <t>Dirección General
Oficina Asesora de Planeación</t>
  </si>
  <si>
    <t>Enero a diciembre de 2025</t>
  </si>
  <si>
    <t>A través de la pagina web https://cda.gov.co, se publica de forma permanente la información que resulta de la gestión realizada por cada una de las diferentes dependencias de la corporación CDA.</t>
  </si>
  <si>
    <t xml:space="preserve"> 
2. Desarrollar escenarios de diálogo de doble vía con la ciudadanía y sus organizaciones</t>
  </si>
  <si>
    <t>Celebración de fechas ambientales</t>
  </si>
  <si>
    <t>Conmemorar las fechas ambientales establecidas por Norma para la promocion de espacios de reconciliación con el medio ambiente.</t>
  </si>
  <si>
    <t>Diseño y difusión de piezas gráficas</t>
  </si>
  <si>
    <t>Enero a diciembre de 2026</t>
  </si>
  <si>
    <t>Durante este cuatrimestre se realizo la celebracion de fechas ambientales para lo cual se realizaron piezas graficas con mensajes alusivos a la conmemoraciones:
1. Dia de los humedales el 2 de febrero
2. Dia mundial de la vida silvestre
3. Dia internacional de la accion por los rios
4. Dia mundial del consumo responsable
5.Dia mundial del agua
6. Dia mundial del clima</t>
  </si>
  <si>
    <t xml:space="preserve">Sensibilización en temáticas ambientales </t>
  </si>
  <si>
    <t>Generar espacios de aprendizaje, socialización, sensibilización en tormo a las temáticas mas frágiles de nuestro entorno.</t>
  </si>
  <si>
    <t>Publicación en redes sociales y listas de asistencia</t>
  </si>
  <si>
    <t>Enero a diciembre de 2027</t>
  </si>
  <si>
    <t>Durante este cuatrimestre se formulo el proyecto de educacion ambiental el cual contempla varias actividades que esperan ejecutar con el personal tecnico y profesional que se encuentra contratado e iniciando la etapa de planeacion</t>
  </si>
  <si>
    <t>Propiciar un espacio enmarcado en la promoción de los Negocios Verdes de nuestra jurisdicción, exponiendo nuestra variedad de servicios ecosistémicos y riqueza natural</t>
  </si>
  <si>
    <t>Unidades productivas participantes en Ferias Nacionales, Regionales y Locales de Negocios Verdes realizadas con participación de los tres departamentos de la jurisdicción.</t>
  </si>
  <si>
    <t>Publicación en redes sociales</t>
  </si>
  <si>
    <t>Enero a Junio de 2025</t>
  </si>
  <si>
    <t>Durante este primer cuatrimestre se realizaron 3 ferias empresariales por departamento, y participacion en la feria nacional ANATO</t>
  </si>
  <si>
    <t xml:space="preserve">Realizar evento de la Audiencia Pública </t>
  </si>
  <si>
    <t>Garantizar la participación ciudadana efectiva en el proceso de toma de decisiones, asegurando la transparencia y recopilando las opiniones de los participantes en un ambiente organizado y respetuoso.</t>
  </si>
  <si>
    <t>Actas de audiencia pública y listado de asistencia</t>
  </si>
  <si>
    <t>Direccion General</t>
  </si>
  <si>
    <t xml:space="preserve"> Abril de 2025
</t>
  </si>
  <si>
    <t xml:space="preserve">El dia 24 de abril del 2025, se desarrollo la audiencia pública rendición de cuentas" Resultados de la gestion adelantada en el marco del Plan Acción Institucional 2024 -2027"- Vigencia 2024, de forma virtual y presencial en la ciudad de San Jose del Guaviare. Trasmitida por facebook live, el acta de reunión y lista de asistencia se encuentra publicado en  el siguiente enlace: https://cda.gov.co/es/resultados-de-participacion-ciudadana
</t>
  </si>
  <si>
    <t>Aplicar encuesta de satisfacción al evento de rendición de cuentas realizada</t>
  </si>
  <si>
    <t>Encuesta aplicada</t>
  </si>
  <si>
    <t>Informe de analisis de encuesta</t>
  </si>
  <si>
    <t>De acuerdo a los establecido en el cronograma</t>
  </si>
  <si>
    <t>Abril de 2025</t>
  </si>
  <si>
    <t>Se aplicaron las encuestas de satisfacción en el evento de la rendicion de cuentas del 24 de abril de 2025. El resultado de la encuesta se puede evidenciar a través del siguiente enlace: https://cda.gov.co/es/resultados-de-participacion-ciudadana</t>
  </si>
  <si>
    <t>Elaborar el Informe de Gestión de Peticiones Quejas y Reclamos PQRSD haciendo énfasis en la oportunidad de respuesta a los requerimientos de la ciudadanía</t>
  </si>
  <si>
    <t>Informe de Gestión de Peticiones, Quejas, Reclamos, Sugerencias y Denuncias (PQRSD), que destaque el análisis detallado de los tiempos de respuesta a los requerimientos ciudadanos.</t>
  </si>
  <si>
    <t>Informes PQRSD</t>
  </si>
  <si>
    <t>Trimestral</t>
  </si>
  <si>
    <t xml:space="preserve">Invitar e Incentivar a las comunidades para la conformacion de veedurias ciudadanas en la ejecucion de proyectos
</t>
  </si>
  <si>
    <t>Asegurarse de que el impacto sea amplio y sostenible.</t>
  </si>
  <si>
    <t>Pieza grafica publicada en la pagina web y redes sociales</t>
  </si>
  <si>
    <t>Febrero a diciembre de 2025</t>
  </si>
  <si>
    <t>Actividad en ejecución</t>
  </si>
  <si>
    <t>Convocar chats, foros a través de medios de comunicación (redes sociales y pagina web) para  interactuar con la ciudadanía en torno a temas asociados con proyectos normativos o de gestión que adelanta la entidad  en desarrollo de su misión Institucional, de acuerdo a lo establecido en el cronograma.</t>
  </si>
  <si>
    <t>Espacios de interacción virtual creados y gestionados, tales como foros y chats en redes sociales y página web, en torno a temas normativos o de gestión de la entidad</t>
  </si>
  <si>
    <t>Convocatoria</t>
  </si>
  <si>
    <t>De acuerdo a los establecidos en el cronograma</t>
  </si>
  <si>
    <t>Establecidos en el cronograma.</t>
  </si>
  <si>
    <t>En los siguientes enlaces se encuentran disponibles los espacios de interacción virtual, tales como foros, chats y redes sociales.
https://cda.gov.co/es/foros
https://www.facebook.com/share/p/169DB13gbY/
https://www.facebook.com/share/p/1YLwnc94yB/</t>
  </si>
  <si>
    <t xml:space="preserve">                                               3. Responder a compromisos propuestos, evaluación y retroalimentación en los ejercicios de rendición de cuentas con acciones correctivas para mejora</t>
  </si>
  <si>
    <t>Publicar en pagina web Institucional  Informes de Auditorias Internas y Externas conforme a la Norma ISO 9001:2015</t>
  </si>
  <si>
    <t xml:space="preserve">Informes publicados </t>
  </si>
  <si>
    <t xml:space="preserve">Oficina Asesora de Control Interno </t>
  </si>
  <si>
    <t>De enero a diciembre 31 de 2025</t>
  </si>
  <si>
    <t>No se han ejecutado aufitorias a la fecha, de acuerdo al progama anual de auditorias estan progamadas para iniciar en el mes de julio</t>
  </si>
  <si>
    <t>Publicar en pagina web Institucional  el Informe de la Contraloría General de la República</t>
  </si>
  <si>
    <t>Nos encontramos en auditoria financiera, a la fecha aun no se ha entregado el informe final por el ente auditor</t>
  </si>
  <si>
    <t xml:space="preserve">3.3  Integridad en el Servicio Público </t>
  </si>
  <si>
    <t>Promoción y apropiación de los valores de la política de integridad en la entidad</t>
  </si>
  <si>
    <t>Diseñar un plan de trabajo para fomentar la apropiación de la Política de Integridad dentro de la Entidad.</t>
  </si>
  <si>
    <t>Un plan de trabajo estructurado</t>
  </si>
  <si>
    <t>Gestion del Talento Humano</t>
  </si>
  <si>
    <t>30 de abril de 2025</t>
  </si>
  <si>
    <t>Bajo la Resolución 019 de 2025 se implementa el plan de Bienestar Social e incentivos, dentro del eje de Transformación digital se incluye una actividad denominada "Ejecución del Plan de Acción de la Política de Integridad". Dentro del cronograma de la Política de integridad se proyectan siete (7) actividades para desarrollar durante el año.</t>
  </si>
  <si>
    <t>Implementar el plan de trabajo para la promoción de la Politica de Integridad.</t>
  </si>
  <si>
    <t>Seguimiento al Plan de Trabajo para la promoción de la Politica de Integridad.</t>
  </si>
  <si>
    <t>Porcentaje de ejecución del Plan de Trabajo (# de actividades ejecutadas / # de actividades programadas) x 100</t>
  </si>
  <si>
    <t>31 de diciembre de 2025</t>
  </si>
  <si>
    <t>Durate el primer cuatrimestre se desarrollaron las siguientes actividades:
1. Remisión de piezas gráficas sobre la Política de Integridad y Sus valores
2. Servidor Público del mes 
3. Se realiza Socialización de la Política en la Jornada de Indución del personal el 25 de febrero de 2025.</t>
  </si>
  <si>
    <t>Realización del curso de Integridad y Transparencia y Lucha Contra la Corrupción</t>
  </si>
  <si>
    <t>Realizar por parte de los Contratistas que ingresen a la entidad en cada vigencia, el curso de Integridad y Transparencia y Lucha contra la corrupción</t>
  </si>
  <si>
    <t>Garantizar que el 100% de los contratistas que ingresen a la entidad durante cada vigencia realicen y aprueben el curso de Integridad y Transparencia y Lucha contra la Corrupción.</t>
  </si>
  <si>
    <t>Un (1) Certificado</t>
  </si>
  <si>
    <t xml:space="preserve">Requisito establecido dentro de la lista de chequeo, siendo obligatorio presentar el certificado como soporte de la hoja de vida, para la elaboracion  y suscripcion de los contratos </t>
  </si>
  <si>
    <t>CORPORACION PARA EL DESARROLLO SOSTENIBLE DEL NORTE Y ORIENTE AMAZONICO -CDA</t>
  </si>
  <si>
    <t>Programa de Transparencia y Ética Pública - PTEP 2025</t>
  </si>
  <si>
    <t xml:space="preserve">Componente 4: Iniciativas adicionales </t>
  </si>
  <si>
    <t>TIPO DE RACIONALIZACIÓN</t>
  </si>
  <si>
    <t>PLAN DE EJECUCIÓN</t>
  </si>
  <si>
    <t>Acciones estratégicas</t>
  </si>
  <si>
    <t>Situación actual</t>
  </si>
  <si>
    <t>Mejora a implementar</t>
  </si>
  <si>
    <t>Beneficio al ciudadano y/o entidad</t>
  </si>
  <si>
    <t>Tipo racionalización</t>
  </si>
  <si>
    <t>Acciones racionalización</t>
  </si>
  <si>
    <t>Fecha inicio</t>
  </si>
  <si>
    <t>Fecha final</t>
  </si>
  <si>
    <t>4.1  Racionalización de trámites</t>
  </si>
  <si>
    <t>Falta elaboración de la estrategia de racionalización de trámites</t>
  </si>
  <si>
    <t>Desarrollar la estrategia de racionalización de trámites.</t>
  </si>
  <si>
    <t>Simplificación de procesos, Ahorro de tiempo, Mejor acceso a servicios, Reducción de costos y Mayor satisfacción</t>
  </si>
  <si>
    <t>Normativa
Administrativa</t>
  </si>
  <si>
    <t>Crear o elaborar la estrategia</t>
  </si>
  <si>
    <t>Subdireccion de Normatizacion y Calidad Ambiental</t>
  </si>
  <si>
    <t>Se informa que actualmente se encuentra en desarrollo la Estrategia de Racionalización de Trámites, en el marco del proceso de mejora continua de la gestión institucional. 
Como parte de este avance, se ha elaborado un borrador preliminar que recoge los lineamientos, objetivos y acciones propuestas para la optimización de los trámites y servicios ofrecidos.
En este sentido, se anexa el borrador de la estrategia, el cual incluye los avances alcanzados hasta la fecha, con el propósito de su revisión, retroalimentación y posterior consolidación.</t>
  </si>
  <si>
    <t>Tramites registrados y actualizados en SUIT</t>
  </si>
  <si>
    <t>Revisión y actualización de la información registrada en el SUIT.</t>
  </si>
  <si>
    <t>Mejoramiento de los controles en beneficio de la entidad y del ciudadano</t>
  </si>
  <si>
    <t xml:space="preserve">Revisión de la informacion </t>
  </si>
  <si>
    <t>2 de enero de 2025</t>
  </si>
  <si>
    <t>31 de diciembre  de 2025</t>
  </si>
  <si>
    <t xml:space="preserve">se solicito al Departamento de la funcion publica las creenciales de acceso a la plata forma SUIT medinate correo electroctonico planeacioncda@gmail.com, el dia 23 de abril del 2025 </t>
  </si>
  <si>
    <t>Dificultad para el acceso de tramites en línea</t>
  </si>
  <si>
    <t>Acceso oportuno al trámite</t>
  </si>
  <si>
    <t>Tecnologico</t>
  </si>
  <si>
    <t>Acceso</t>
  </si>
  <si>
    <t>Direcciones Seccionales</t>
  </si>
  <si>
    <t>En este primer cuatrimestre no se presentaron dificultades para realizar tramites en linea</t>
  </si>
  <si>
    <t>desconocimiento de la oferta institucional</t>
  </si>
  <si>
    <t>Difundir información sobre la oferta institucional de trámites en lenguaje claro y de forma permanente a los grupo de valor.</t>
  </si>
  <si>
    <t>Condiciones favorables para realizar el tramite por parte de los usuarios</t>
  </si>
  <si>
    <t xml:space="preserve">Administrativa
Tecnologica </t>
  </si>
  <si>
    <t>Publicación sobre la oferta institucional</t>
  </si>
  <si>
    <t>2 de enero de 205</t>
  </si>
  <si>
    <t>Oficina de Normatizacion y Calidad Ambiental
Planeación</t>
  </si>
  <si>
    <t>La Corporación CDA, a través de sus direcciones seccionales y mediante su equipo técnico, asistencial y profesional, brinda orientación a los usuarios para el registro en la plataforma VITAL. Esta plataforma es de carácter público, y permite que cualquier ciudadano pueda realizar directamente su solicitud ante la entidad correspondiente, sin necesidad de intermediarios.</t>
  </si>
  <si>
    <t>La Política de Administración del Riesgo, no ha presentado actualización, por lo tanto; se mantiene con fecha del 28 de febrero de 2025, en concordancia con la actualización de la Política de Control Interno, según lo establecido en la Resolución N° 362 del 19 de noviembre de 2024. Enlace: https://cda.gov.co/apc-aa-files/62333031323138353938373665323335/politica-administracion-del-riesgo-actualizada-2025.pdf</t>
  </si>
  <si>
    <t>La Política de Administración del Riesgo está disponible en la página web institucional de la Corporación CDA, en el siguiente enlace: https://cda.gov.co/apc-aa-files/62333031323138353938373665323335/politica-administracion-del-riesgo-actualizada-2025.pdf</t>
  </si>
  <si>
    <t>El Programa de Transparencia y Ética Pública - PTEP 2025 y sus respectivos seguimientos, se encuentran disponible para su consulta en la página web institucional de la Corporación CDA, a través del siguiente enlace: https://cda.gov.co/es/programa-de-transparencia-y-etica-publica-ptep</t>
  </si>
  <si>
    <t>El mapa institucional de riesgos de corrupción, consolidado y/o actualizado, se encuentra en la acción estratégica (1.2 Matriz de Riesgo de Corrupción) del Programa de Transparencia y Ética Pública - PTEP 2025. Está disponible en la página web institucional de la Corporación CDA, a través del siguiente enlace:https://cda.gov.co/es/programa-de-transparencia-y-etica-publica-ptep</t>
  </si>
  <si>
    <t>La Pagina Web Insttucional permanece actualizada con los resultados de la gestión de la corporación. Información que se encuentra disponible mediante el siguiente Link https://cda.gov.co/es/transparencia-y-acceso-a-informacion-publica</t>
  </si>
  <si>
    <t>En la pagina web de la CDA se encuentra disponible en la pagina de inicio el acceso al GEOPORTAL, donde podran uencontral un portafolio de areas de conservación. enlace: https://cda.gov.co/esm/inicio</t>
  </si>
  <si>
    <t>La pagina web se actualiza, atendiendo las solicitudes de las diferentes  dependencias de la corporación, las cuales allegan al correo areacomunicacionescda@gmail.com. Información disponible en el enlace: https://cda.gov.co/es/transparencia-y-acceso-a-informacion-publica, de acuerdo a los lineamientos de la Ley 1712 del 2014.</t>
  </si>
  <si>
    <t>Atendiendo los lineamientos de la Directiva 009 de 2025 - ITA, de la Procuraduría General de la Nación. Se realizo el respectivo diligenciamiento de la plataforma https://apps.procuraduria.gov.co/ita/login/ obteniendo un resultado de 100 sobre 100 puntos. Comunicación Interna OAP 207 del 13 de agosto del 2025, remitido a OACI.</t>
  </si>
  <si>
    <t xml:space="preserve">Se encuentra publicada en la pagina web la información en el siguiente enlace: 
https://www.cda.gov.co/apc-aa-files/38643934626337636162643731636461/paso-a-paso-tramites-normatizacion.pdf </t>
  </si>
  <si>
    <t>Esta actividad se llevo acabo en el mes de abril, teniendo en cuenta que no hay nuevo personal de la entidad, sin embargo para el mes de SEPTIEMBRE se tiene prevista otra capacitacion para el manejo adecuado de SILA</t>
  </si>
  <si>
    <t>En el marco de la atención a los ciudadanos por parte de la Corporación para el Desarrollo Sostenible del Norte y el Oriente Amazónico (CDA), se brindó acompañamiento y orientación en trámites ambientales a un total de 474 usuarios dentro de la jurisdicción. De este total, 230 usuarios fueron atendidos en el departamento de Guaviare, 129 en Guainía y 115 en Vaupés, evidenciando el compromiso institucional con el acceso a los servicios ambientales en toda la Jurisdiccion</t>
  </si>
  <si>
    <t>El documento ya se encuentra elaborado y cuenta con un cronograma definido para su implementación. A partir de su inicio, será sometido a revisión por parte de la Oficina de Planeación durante el mes de septiembre, con el fin de validar su ejecución.</t>
  </si>
  <si>
    <t>La Corporación CDA, a través de sus direcciones seccionales y con el apoyo de su equipo técnico, asistencial y profesional, ofrece acompañamiento a los usuarios en el proceso de registro en la plataforma VITAL. Esta herramienta, de acceso público, facilita a los ciudadanos la radicación directa de sus solicitudes ante la autoridad competente, garantizando transparencia, eficiencia y la eliminación de intermediarios en los trámites.</t>
  </si>
  <si>
    <t>Durante estos cuatro meses se suscribieron 236 contratos, de los cuales 228 aplicaron con este requisito</t>
  </si>
  <si>
    <t>Para medir la eficiencia y oportunidad en la respuesta a tutelas, derechos de petición, PQRSD y otros requerimientos jurídicos que lleguen a la entidadSe lleva registro de PQRS en el formato de seguimiento establecido y se diligencia el plan de accion del proceso con los 13 indicadores.  Importancia
- Los indicadores permiten evaluar el desempeño y ajustar estrategias.
- Facilitan la toma de decisiones basadas en datos.
- Ayudan a mejorar la eficiencia y eficacia de los procesos jurídicos</t>
  </si>
  <si>
    <t>Se hicieron los respectivos estudios mediante los comites de evaluacion para los contratos que asi lo requirieron</t>
  </si>
  <si>
    <t xml:space="preserve">Los contratos registrados a corte 29 de agosto son un total de 236 </t>
  </si>
  <si>
    <t>esta actividad se tenia programada para este cuatrimestre por lo tanto ya se hizo entrega de la comunicacion interna a todas las oficinas por medio de comunicación SG 125 DE 12 DE MAYO DE 2025, se cuenta con inventarios de activos de informacion se anexa evidencias.</t>
  </si>
  <si>
    <t xml:space="preserve">Requisito establecido dentro de la lista de chequeo, siendo obligatorio presentar el certificado como soporte de la hoja de vida, para la elaboración  y suscripción de los contratos. A su vez se verifica su validez en el link https://www.funcionpublica.gov.co/eva/es/consulta-certificados </t>
  </si>
  <si>
    <t>Durante el segundo cuatrimestre de 2025, se realizó el seguimiento al personal que, a la fecha, no había entregado los Soportes de Hoja de Vida y la Declaración de Bienes y Rentas de la Función Pública. El proceso se desarrolló de la siguiente manera:
1. Reiteración de la solicitud (19 de mayo de 2025): Mediante Comunicación Interna SAF 121, se reiteró la solicitud al personal en mora.
2. Verificación y primer reporte (27 de mayo de 2025): Tras verificar la plataforma SIGEP II, se identificó a los funcionarios que aún no habían realizado la actualización. Esta situación se reportó a Control Interno mediante la Comunicación Interna SAF 133.
3. Reporte de incumplimiento final (16 de junio de 2025): Una vez superada la fecha de corte, se evidenció el incumplimiento persistente de una funcionaria. Este hecho se informó formalmente a Control Interno a través de la Comunicación Interna SAF 157.</t>
  </si>
  <si>
    <t xml:space="preserve">Durate el segundo cuatrimestre se desarrollaron las siguientes actividades:
1. Servidor Público del mes 
2. Se realiza Socialización de la Política en la Jornada de Indución del personal en el mes de Junio </t>
  </si>
  <si>
    <t>Las auditorias se encuentran en ejecucion según cronograma</t>
  </si>
  <si>
    <t xml:space="preserve">Durante este cuatrimestre se elaboro el informe correspondiente al segundo trimestre de PQRSD </t>
  </si>
  <si>
    <t>Durante este cuatrimestre se elaboro el informe correspondiente al segundo trimestre de PQRSD</t>
  </si>
  <si>
    <r>
      <t xml:space="preserve">La Política de Administración del Riesgo fue actualizada el 28 de febrero de 2025, en concordancia con la actualización de la Política de Control Interno, según lo establecido en la Resolución N° 362 del 19 de noviembre de 2024. Enlace: </t>
    </r>
    <r>
      <rPr>
        <sz val="12"/>
        <color rgb="FF0070C0"/>
        <rFont val="Arial"/>
        <family val="2"/>
      </rPr>
      <t>https://cda.gov.co/apc-aa-files/62333031323138353938373665323335/politica-administracion-del-riesgo-actualizada-2025.pdf</t>
    </r>
  </si>
  <si>
    <r>
      <t xml:space="preserve">La Política de Administración del Riesgo está disponible en la página web institucional de la Corporación CDA, en el siguiente enlace: </t>
    </r>
    <r>
      <rPr>
        <sz val="12"/>
        <color rgb="FF0070C0"/>
        <rFont val="Arial"/>
        <family val="2"/>
      </rPr>
      <t>https://cda.gov.co/apc-aa-files/62333031323138353938373665323335/politica-administracion-del-riesgo-actualizada-2025.pdf</t>
    </r>
  </si>
  <si>
    <r>
      <t>El Programa de Transparencia y Ética Pública - PTEP 2025 está disponible para su consulta ciudadan en la página web institucional de la Corporación CDA, a través del siguiente enlace</t>
    </r>
    <r>
      <rPr>
        <sz val="12"/>
        <color rgb="FF0070C0"/>
        <rFont val="Arial"/>
        <family val="2"/>
      </rPr>
      <t>: https://cda.gov.co/es/programa-de-transparencia-y-etica-publica-ptep</t>
    </r>
  </si>
  <si>
    <r>
      <t>El mapa institucional de riesgos de corrupción, consolidado y/o actualizado, se encuentra en la acción estratégica (1.2 Matriz de Riesgo de Corrupción) del Programa de Transparencia y Ética Pública - PTEP 2025. Está disponible en la página web institucional de la Corporación CDA, a través del siguiente enlace:</t>
    </r>
    <r>
      <rPr>
        <sz val="12"/>
        <color rgb="FF0070C0"/>
        <rFont val="Arial"/>
        <family val="2"/>
      </rPr>
      <t>https://cda.gov.co/es/programa-de-transparencia-y-etica-publica-ptep</t>
    </r>
  </si>
  <si>
    <t>El día 28 de agosto de 2025 se llevó a cabo una reunión virtual por meet con la profesional SolÁngel Vanegas, adscrita a la Oficina de Planeación, con el propósito de recibir orientación respecto al manejo adecuado de la plataforma SUIT. Como evidencia, se anexa el video correspondiente.</t>
  </si>
  <si>
    <t>Durante este cuatrimestre  se llevo a cabo la primera reunion de CICCI el dia 02 de julio donde se presentaron los informes de ley ejecutados durante te el segundo trimestre</t>
  </si>
  <si>
    <t>No se establecieron compromisos en la sesion deL CICCI</t>
  </si>
  <si>
    <t>Mediante las comuniciones internas ,   SG 164  de 04 de julio de 2025,SG 197 de julio de 2025,SG 211 de agosto de 2025, y se le reporto a la oficina de control interno mediante comunicaion interna  SG 173 de 2025 del segundo trimestre</t>
  </si>
  <si>
    <t>De acuerdo a la informacion sumistrada por las Direcciones seccionales Guainia, Guaviare y Vaupes, se realizo documento de analisis de las encuestas que la ciudadania persive del accionar de la Corporacion CDA</t>
  </si>
  <si>
    <t>La Corporación CDA, a través de sus Direcciones Seccionales y con el apoyo de su equipo técnico, asistencial y profesional, continúa brindando acompañamiento y orientación a los usuarios para el adecuado registro en la plataforma VITAL. Esta herramienta, de carácter público, facilita que cualquier ciudadano pueda presentar directamente sus solicitudes ante la entidad competente, eliminando la necesidad de intermediarios.
Asimismo, la Subdirección de Normatización y Calidad Ambiental mantiene sus esfuerzos para garantizar la actualización y el fortalecimiento de los procedimientos asociados a esta plataforma, promoviendo la transparencia y el acceso eficiente a los trámites ambientales.</t>
  </si>
  <si>
    <t>Las Direcciones Seccionales son responsables de diligenciar y remitir, de manera oportuna, las encuestas de caracterización a la Subdirección de Normatización, cumpliendo con la periodicidad trimestral establecida.</t>
  </si>
  <si>
    <t>Durante este cuatrimestre se realizaron las primeras sesiónes ordinarias de los Comités CIDEA, en la que se aprobó el plan de acción para el año 2025 y se llevaron a cabo reuniones de articulación para coordinar actividades y campañas en torno a las fechas ambientales especiales en instituciones educativas. Además, se planificaron jornadas de recolección de residuos sólidos y de residuos posconsumo, así como jornadas de siembra y talleres con la red de jóvene</t>
  </si>
  <si>
    <t>Durante estre cuatrimestre se está ejecutando el proyecto: " IMPLEMENTACIÓN DE LAS ACCIONES CONTEMPLADAS EN LOS PLANES DE ORDENACIÓN Y MANEJO DE CUENCAS (POMCAS) Y PLAN DE MANEJO DE ACUÍFEROS (PMA) EN LOS DEPARTAMENTOS DE VAUPÉS Y GUAINÍA." dando alcance a la meta del PAI -2025 con la implentación de dos acciones, dentro de las actividades realizadas se ha desarrollado reactivación del Consejo de Cuenca, talleres de sensibilización sobre la recuperación de las especies tradicionales en sistemas de producción ecológica como estrategia de fortalecimiento de la seguridad alimentaria en la zona, encuentros con las comunidades para el fortalecimiento del conocimiento sobre áreas de significancia ambiental y cultural de la cuenca del rio Cuduyarí, talleres ecoturismo y etnoturismo , seguimiento de las chagras o conucos, enfocado en la recuperación integral de su biodiversidad y la preservación de prácticas culturales y tradicionales, Seguimiento y monitoreo de las microcuencas vinculadas al PMAA del municipio de Inírida, talleres sobre la conservación, protección de las fuentes hídricas y cambio climático.</t>
  </si>
  <si>
    <t xml:space="preserve">Se realizo la divulgacon de fechas conmemorativas en las redes sociales de la entidad </t>
  </si>
  <si>
    <t>Durante este segundo cuatrimestre se desarrollaron campañas ambientales: sensibilización frente al uso adecuado de la flora y fuentes hídricas, así como jornadas de recolección de residuos sólidos y otras acciones que fomentan el manejo sostenible de los recursos naturales, se han abordado problemáticas como el manejo del caracol africano, generando conciencia sobre especies invasoras, campañas botellas con amor orientada a la reducción y aprovechamiento de plásticos de un solo uso mediante su recolección y transformación. Recolección y transformación de corazas como una alternativa ambiental.</t>
  </si>
  <si>
    <t>Durante el segundo cuatrimestre se participo Feria de Negocios Verdes – Comisión Quinta del Senado y ASOCARS, 1ra Feria de Saberes y Sabores de Frutos Amazónicos del Guainía en articulacion con la camara de comercio</t>
  </si>
  <si>
    <t xml:space="preserve">Durante este segundo cuatrimestre se programo mediate OACI-137 del 7 de julio reunion con los auditores internos para la concertacin de las respetivas listas de verificacion de las audotiras internas según cronograma </t>
  </si>
  <si>
    <r>
      <t xml:space="preserve">La corporación garantiza a traves de la pagina web </t>
    </r>
    <r>
      <rPr>
        <sz val="12"/>
        <color rgb="FF0070C0"/>
        <rFont val="Arial"/>
        <family val="2"/>
      </rPr>
      <t>https://cda.gov.co/es/rita?nocache=1, , el canal de denuncias</t>
    </r>
  </si>
  <si>
    <r>
      <t>Durante este cuatrimestre se obtuvieron los resultados del FURAG mediante difucion Circular externa 100 - 006 de 2025 - Lineamientos de difusión de resultados MDI 2024, en la pagina web del DAFP.</t>
    </r>
    <r>
      <rPr>
        <sz val="12"/>
        <color rgb="FF0070C0"/>
        <rFont val="Arial"/>
        <family val="2"/>
      </rPr>
      <t xml:space="preserve">https://www1.funcionpublica.gov.co/web/mipg/medicion_desempeno, </t>
    </r>
    <r>
      <rPr>
        <sz val="12"/>
        <color theme="1"/>
        <rFont val="Arial"/>
        <family val="2"/>
      </rPr>
      <t xml:space="preserve">con un resultado obtenido del 72.1%
</t>
    </r>
  </si>
  <si>
    <t>Mediante comunicación interna OAP 424 de fecha 19 de diciembre del 2025 se realizó solicitud para revisión de y/o actualizacion de riesgos correspondiente al III cuatrimestre 2025</t>
  </si>
  <si>
    <t>La solicitud de información para revisión de y/o actualizacion de riesgos se estará proyectando para el dia 2 de septiembre del 2025.</t>
  </si>
  <si>
    <r>
      <t xml:space="preserve">Se realizo el seguimiento y se evidencia en la pagina web 
</t>
    </r>
    <r>
      <rPr>
        <sz val="12"/>
        <color rgb="FF0070C0"/>
        <rFont val="Arial"/>
        <family val="2"/>
      </rPr>
      <t>https://cda.gov.co/es/programa-de-transparencia-y-etica-publica-ptep</t>
    </r>
    <r>
      <rPr>
        <sz val="12"/>
        <rFont val="Arial"/>
        <family val="2"/>
      </rPr>
      <t xml:space="preserve"> </t>
    </r>
  </si>
  <si>
    <t>Se presentó ante el Consejo Directivo de la Corporación CDA el informe de gestión Infromativo correspondiente al tercer trimestre de la vigencia 2025, con fecha 18 de diciembre del 2025 el cual no es probatorio como se establece en el decreto 1076 del 2014. Por lo tanto se deja como constancia que ese dia se aprobo el presupuesto para vigencia 2026 mediante Acta No 011/2025.</t>
  </si>
  <si>
    <t>Se realizó el reporte en el mes de agosto del 2025</t>
  </si>
  <si>
    <t>El informe de analisis de encuestas de caracterización de usuarios se encuentra disponible en el siguiente link de la pagina web https://cda.gov.co/es/resultados-de-participacion-ciudadana</t>
  </si>
  <si>
    <t>se encuentra disponible en el siguiente link de la pagina web https://cda.gov.co/es/resultados-de-participacion-ciudadana</t>
  </si>
  <si>
    <t>Publicada el día 17 de septiembre del 2025 en el siguiente enlace de la pagina web: https://cda.gov.co/es/noticias/te-invitamos-a-ser-parte-del-cambio</t>
  </si>
  <si>
    <t>Durante el tercer cuatrimestre en el marco del contrato de Menor cuantía    No. 253-2025 cuyo objeto fue ADQUISICIÓN Y SUMINISTRO DE ELEMENTOS PARA USO INSTITUCIONAL , CON EL FIN DE GARANTIZAR EL ADECUADO FUNCIONAMIENTO OPERATIVO, ADMINISTRATIVO, MISIONAL Y LOGISTICO DE LAS DEPENDENCIAS DE LA CORPORACION AMBIENTAL CDA, EN EL MARCO DEL CUMPLIMIENTO DE SUS FUNCIONES MISIONALES Y DE GESTIÓN INTERNA,  se apoyo con la verificación de los bienes para el ingreso de los bienes al almacen, mediante la entrega de los soportes requeridos los cuales cumplen las especificaciones tecnicas del mencionado contrato y sus documentos reposan en la oficina de almacen donde se surtio dicho tramite medianta la supervisión del jefe de la OAP</t>
  </si>
  <si>
    <t>Durante el tercer cuatrimestre no se realizo este tramite, ya que el proyecto realacionado en este proceso finalizo y la actividad fue reportada en el informe del segundo cuatrimestre</t>
  </si>
  <si>
    <t>Se realizaron las ultimas ordinarias del Comité CIDEA, para la articulación y coordinación de actividades de las diferentes campañas ambientales: postconsumo, fechas ambientales,  jornadas de recolección de residuos sólidos , siembra de arboles en diferentes areas priorizadas y finalmente la reunión de evaluación y cierre del plan de accion de 2025</t>
  </si>
  <si>
    <t>No se establecieron acciones dado que el proyecto finalizo</t>
  </si>
  <si>
    <t>Durante este periodo de informe se suscribieron 99 contratos, de los cuales 86 aplicaron con este requisito</t>
  </si>
  <si>
    <t xml:space="preserve">Durante este cuatrimestre los contratos registrados a corte 31 de diciembre son un total de 353 </t>
  </si>
  <si>
    <t>Durante  este periodo se realizó esta actividad mediante comunicación interna 230 -2025, 290-2025,104-2025.</t>
  </si>
  <si>
    <t>No se debe reportar este periodo ya que se programó en el periodo anterior.</t>
  </si>
  <si>
    <t>Durante este trimestre se realizara el informe correspondiente al tercer trimestre de las PQRSD.</t>
  </si>
  <si>
    <t>Las Direcciones Seccionales diliencian y envian a la Subdireccion de normatizacion, las encuestas de caracteizacion que se realiza a las personas naturales y juridicas, indicando el nivel de conocimiento que tienen acerca de la entidad y los tramites que se desarrollan</t>
  </si>
  <si>
    <t>Se realiza Capacitacion sobre el manejo adecuado de la plataforma VITAL-SILA con el fin de efianzar las capacidades del personal y ser mas eficaces en el proceso de cada expediente</t>
  </si>
  <si>
    <t>En el marco de la atención a los ciudadanos por parte de la Corporación para el Desarrollo Sostenible del Norte y el Oriente Amazónico (CDA), se brindó acompañamiento y orientación en trámites ambientales a un total de 118 usuarios dentro de la jurisdicción. De este total, 61 usuarios fueron atendidos en el departamento de Guaviare, 37 en Guainía y 20 en Vaupés, evidenciando el compromiso institucional con el acceso a los servicios ambientales en toda la Jurisdiccion</t>
  </si>
  <si>
    <t>Estas encuestas son aplicadas en las Direcciones Seccionales donde se verifica en nivel de analisis que la ciudadania observa la misionalidad y el actual de la Corporacion CDA</t>
  </si>
  <si>
    <t>El documento esta en proceso de revision de cronograma, para su ejecucion.</t>
  </si>
  <si>
    <t>El dia 09 de octubre de 2025, se realizo oficio SNCA-E234-2025 por el cual se solicita a funcion publica una aclaracion de manejo de la plataforma SUIT con el perfil de la Subdireccion de normatizacion y una capacitacion al personal que elabora esta actividad.</t>
  </si>
  <si>
    <t>En este periodo no se reportaron fallas o errores de las plataformas que registran atencion al usuario para tramites ambientales ante la entidad.</t>
  </si>
  <si>
    <t>Los equipos tecnicos y profesionales de la jurisdiccion encargados de la atencion a los usuarios, acompañan al usuario durante el proceso de tramites ambientales, facilitando el manejo de las plataformas tecnologicas.</t>
  </si>
  <si>
    <t>En el marco del proyecto: ESTRATEGIAS PARA LA PROMOCIÓN DE LA PARTICIPACIÓN COMUNITARIA Y LA EDUCACIÓN AMBIENTAL EN LA JURISDICCIÓN DE LA CDA financiado con recursos propios se implementa siete (7) actividades:
	Desarrollar campañas de diálogos comunitarios y de educación ambiental generando conocimiento para el uso, conservación y protección de los bosques y su biodiversidad en las comunidades.
	Jornadas ambientales con enfoque de género 
	Taller de conocimientos tradicionales y jornadas de educación ambiental con enfoque en la sentencia 4360, la reducción de la deforestación, el control y la vigilancia al tráfico de flora y fauna a instituciones vinculadas.</t>
  </si>
  <si>
    <t>En el marco del plan nacional de negocios verdes, se participo Feria de Negocios Verdes : Expo Artesano 2025 – Medellín Participación de emprendimientos de Guaviare, Guainía y Vaupés en un escenario nacional de alto impacto, que permitió posicionar productos territoriales como símbolos de identidad cultural y sostenibilidad ambiental, promoviendo la oferta artesanal sostenible del suroriente amazónico.Comité de Frutos Amazónicos – Bogotá
Reuniones realizadas el 23 de abril, 14 de mayo, 17 y 26 de junio de 2025, enfocadas en fortalecer la cadena de valor mediante la vinculación de nuevos actores, la identificación de oportunidades de comercialización y la consolidación de un sector estratégico de impacto nacional e internacional.
Cumbre Internacional de Innovación y Sostenibilidad 2025 – Bogotá D.C. (9 al 11 de septiembre)
En articulación con la CAR de Cundinamarca, se realizó el acompañamiento técnico a emprendedores amazónicos para su inscripción como expositores los negocios verdes, otorgando una vitrina global de innovación sostenible desde la Amazonía.
IV Congreso de Turismo de Naturaleza “Turismo como Alma de Amazonía 2025” – Inírida, Guainía (24 al 26 de septiembre de 2025)
Evento orientado a impulsar y visibilizar el turismo de naturaleza como motor de la bioeconomía amazónica, mediante tres líneas de acción:
•	Promoción de iniciativas empresariales responsables con el ambiente.
•	Impulso al emprendimiento verde a través de espacios de networking e innovación.
•	Sensibilización y articulación de actores públicos, privados, comunitarios e institucionales para fortalecer el ecosistema de negocios verdes en la Amazonía colombiana.
Semana de la Biodiversidad – Gran Vitrina Verde de Colombia– Cali
Reunió a más de 300 Negocios Verdes de todo el país. Los emprendedores amazónicos lograron visibilizar productos sostenibles, participar en ruedas de negocios, fortalecer redes de contacto y generar ventas directas durante el evento. Feria BIOEXPO en Pasto Nariño con 4 muetras representativas de la jurisdicción.</t>
  </si>
  <si>
    <t>La corporación garantiza a traves de la pagina web https://cda.gov.co/es/rita?nocache=1, , el canal de denuncias</t>
  </si>
  <si>
    <t>Durante este primer cuatrimestre se llevo a cabo la primera reunion de CICCI el dia 10 de abril donde se presentaron los informes de ley ejecutados durante el primer trimestre</t>
  </si>
  <si>
    <t xml:space="preserve">El informe de la auditoria financiera  vigencia 2024 se encuentra publicado en la pagina web https://cda.gov.co/es/informes-de-gestion/documentos-gestion?tip=Informes%20a%20la%20Contraloria. </t>
  </si>
  <si>
    <t>durnate este cuatrimestre se recibio la informacion mediante correo electronico el dia 24/12/2025 por parte de talento humano ,y el 12/12/2025 por parte de la oficina de planeacion .</t>
  </si>
  <si>
    <t>En cumplimiento del cronograma anual establecido, realiza de manera periódica la recopilación y verificación de información jurisdiccional a través de la matriz de solicitudes atendidas. Esta herramienta permite registrar, para cada trámite, el número de expediente, los tiempos de respuesta y su correspondencia con los plazos legales vigentes, asegurando un seguimiento riguroso y la transparencia en la gestión administrativa.
Durante el periodo correspondiente, se formaliza la solicitud de información a las direcciones seccionales, las cuales remiten la matriz de solicitudes atendidas debidamente diligenciada, consolidando así la información necesaria para el análisis y control instituciona</t>
  </si>
  <si>
    <t>De acuerdo con el proceso de contratación de personal en las Direcciones Seccionales, en el se emitio comunicación interna con la actualización del personal autorizado para continuar con las actividades de emisión de los SUNL, con el propósito de garantizar la confidencialidad de dicho documento.</t>
  </si>
  <si>
    <t>De acuerdo a la asignacion de los perfiles del personal que realizara las funciones de emitir los SUNL en la jurisdiccion, los jefes de cada Direccion seccional realiza un acuerdo de confidencialidad y supervision para proteger y controlar los SUNL emitidos, transmitiendo proteccion y veracidad de la documentacion</t>
  </si>
  <si>
    <t>La Subdirección de Normalización y Calidad Ambiental adelanta la consolidación de los salvoconductos emitidos por las Direcciones Seccionales, en cumplimiento del cronograma anual establecido y en respuesta a los requerimientos formulados por el Ministerio de Ambiente. Este proceso contribuye a asegurar un control riguroso y una trazabilidad precisa de los salvoconductos, fortaleciendo los mecanismos institucionales de seguimiento, verificación y evaluación en materia ambiental.</t>
  </si>
  <si>
    <t>Durante este cuatrimestre se obtuvieron los resultados del FURAG mediante difucion Circular externa 100 - 006 de 2025 - Lineamientos de difusión de resultados MDI 2024, en la pagina web del DAFP.https://www1.funcionpublica.gov.co/web/mipg/medicion_desempeno, con un resultado obtenido del 72.1%</t>
  </si>
  <si>
    <t>Se realizo cierre de auditorias internas mediante acta del 20 de octubre de 2025, en donde participaron los lideres de proceso, auditores internos y auditor lider</t>
  </si>
  <si>
    <t>Durante este cuatrimestre se elaboro informe trimestral de fecha 22 de octubre del 2025</t>
  </si>
  <si>
    <t xml:space="preserve">Durante el tercer cuatrimestre de 2025, se realizó la vinculacion de dos funcionarios publicos, en la entrega y validacion de los Soportes de Hoja de Vida y la Declaración de Bienes y Rentas de la Función Pública. </t>
  </si>
  <si>
    <t>De acuerdo con el procedimiento de vinculación laboral establecido en el  tercer cuatrimestre se posesiono un tecnico administrativo - REY PASIVE DIANA MARCELA y secretaria de vaupes MIRANDA MADERO JEIMMY DANIELA.
Este proceso se llevó a cabo conforme a los lineamientos del manual de funciones, garantizando la verificación de idoneidad mediante la revisión de la experiencia laboral y el nivel educativo de cada candidato. Los soportes y registros correspondientes se encuentran archivados en las hojas de vida de los funcionarios, en cumplimiento de la normativa vigente.</t>
  </si>
  <si>
    <t xml:space="preserve">El encargado (a) de  las funciones  Talento Humano verifica que el proceso de selección del personal se realiza adecuadamente a través de procedimiento de vinculación laboral establecido en la entidad </t>
  </si>
  <si>
    <r>
      <t xml:space="preserve">Durante este cuatrimestre desde el area de almacen se adelanta la revision de los requisitos de ingreso de acuerdo al procedimiento entrada a almacen 1. AGBI-CP-06-PR-01 PROCEDIMIENTO ORDENES DE ENTRA V7.xls por lo cual se registra en el sistema pimisys desde el consecutivo  14  al  21 ingresos almacen, entre los cuales tenemos:                        </t>
    </r>
    <r>
      <rPr>
        <sz val="14"/>
        <rFont val="Arial"/>
        <family val="2"/>
      </rPr>
      <t>*14 - tetra tecch ard                                      *15-tetra tech ard                                            *16- convenio 216.asociacion municipios del meta.                                                              *17-contrato 330. valencia reamirez nicolle vanessa                                                         *18-contrato 253.fundacion e-amazon social foundation                                                      *19-contrato 253 adiccion- fundacion e- amazon social foundation                              *20- contrato 331 .gutierrez pava jelmar         *21-contrato 157. arroyave vallejo catalina</t>
    </r>
  </si>
  <si>
    <t>Durante este cuatrimtestre mediante comunicación: CONT 075 DE 2025 se evidencio el reporte con captura de pantalla del proceso de concilicion de cartera entre los módulos de SICARCONTABILIDAD y PRESUPUESTO correspondiente al periodo de Octubre de 2025, en donde tambien se evidencia que durante el mes de octubre 2025 se realizaron actualización al BDME.</t>
  </si>
  <si>
    <t>Durante el tercer cuatrimestre de la vigencia 2025 se realizo desde el area de tesoreria 1.087 egresos correspodientes a los pagos a contratistas, reconocimiento de viaticos y resoluciones de los meses de septiembre, octubre, noviembre y diciembre</t>
  </si>
  <si>
    <t>Durante este cuatrimestre no se llevo a cabo reunion de CICCI</t>
  </si>
  <si>
    <t>Durante el tercer cuatrimestre de 2025, se realizó el seguimiento la recepcion y verificacion de los Soportes de Hoja de Vida y la Declaración de Bienes y Rentas de la Función Pública de dos funcionarios vinculados.</t>
  </si>
  <si>
    <t>Bajo la resolucion 019 de 2025 se implementa el Plan de Bienestar Social e incentivos, dentro del eje de Transformacion digital se incluye una actividad denominada "Ejecucion del Plan de Accion de la Politica de Integridad" dentro del cronograma de la politica de integridad se proyectan siete (7) actividades para desarrollar duerante el año.</t>
  </si>
  <si>
    <t>Durate el tercer cuatrimestre se desarrollaron las siguientes actividades:
1. Caja de herramientas
2. Actualizacion de cartelera                                                    3. Baul malos habitos                                                              4. Servidor del mes</t>
  </si>
  <si>
    <r>
      <rPr>
        <b/>
        <sz val="12"/>
        <color theme="1"/>
        <rFont val="Arial"/>
        <family val="2"/>
      </rPr>
      <t xml:space="preserve">                                      </t>
    </r>
    <r>
      <rPr>
        <sz val="12"/>
        <color theme="1"/>
        <rFont val="Arial"/>
        <family val="2"/>
      </rPr>
      <t xml:space="preserve">  Política de Administración de Riesgos de Corrupción</t>
    </r>
  </si>
  <si>
    <r>
      <rPr>
        <b/>
        <sz val="12"/>
        <color theme="1"/>
        <rFont val="Arial"/>
        <family val="2"/>
      </rPr>
      <t xml:space="preserve">                                                               </t>
    </r>
    <r>
      <rPr>
        <sz val="12"/>
        <color theme="1"/>
        <rFont val="Arial"/>
        <family val="2"/>
      </rPr>
      <t xml:space="preserve">   Construcción del Mapa de Riesgos de Corrupción</t>
    </r>
  </si>
  <si>
    <r>
      <rPr>
        <b/>
        <sz val="12"/>
        <color theme="1"/>
        <rFont val="Arial"/>
        <family val="2"/>
      </rPr>
      <t xml:space="preserve">   </t>
    </r>
    <r>
      <rPr>
        <sz val="12"/>
        <color theme="1"/>
        <rFont val="Arial"/>
        <family val="2"/>
      </rPr>
      <t xml:space="preserve">                                                                 Consulta y divulgacion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</si>
</sst>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240A]d&quot; de &quot;mmmm&quot; de &quot;yyyy;@"/>
  </numFmts>
  <fonts count="40">
    <font>
      <sz val="10"/>
      <name val="Arial"/>
      <charset val="134"/>
    </font>
    <font>
      <sz val="11"/>
      <color theme="1"/>
      <name val="Calibri"/>
      <family val="2"/>
      <scheme val="minor"/>
    </font>
    <font>
      <sz val="10"/>
      <name val="Arial"/>
      <charset val="134"/>
    </font>
    <font>
      <b/>
      <sz val="12"/>
      <name val="Arial"/>
      <charset val="134"/>
    </font>
    <font>
      <b/>
      <sz val="10"/>
      <name val="Arial"/>
      <charset val="134"/>
    </font>
    <font>
      <b/>
      <sz val="11"/>
      <name val="Arial"/>
      <charset val="134"/>
    </font>
    <font>
      <sz val="11"/>
      <color theme="1"/>
      <name val="Arial"/>
      <charset val="134"/>
    </font>
    <font>
      <sz val="11"/>
      <name val="Arial"/>
      <charset val="134"/>
    </font>
    <font>
      <sz val="12"/>
      <name val="Arial"/>
      <charset val="134"/>
    </font>
    <font>
      <sz val="12"/>
      <color indexed="9"/>
      <name val="Arial"/>
      <charset val="134"/>
    </font>
    <font>
      <b/>
      <sz val="18"/>
      <name val="Arial"/>
      <charset val="134"/>
    </font>
    <font>
      <sz val="11"/>
      <color theme="1"/>
      <name val="Arial Narrow"/>
      <charset val="134"/>
    </font>
    <font>
      <sz val="12"/>
      <color theme="1"/>
      <name val="Arial"/>
      <charset val="134"/>
    </font>
    <font>
      <sz val="16"/>
      <color rgb="FF000000"/>
      <name val="Arial Narrow"/>
      <charset val="134"/>
    </font>
    <font>
      <sz val="12"/>
      <color rgb="FF000000"/>
      <name val="Arial Narrow"/>
      <charset val="134"/>
    </font>
    <font>
      <sz val="11"/>
      <color rgb="FF000000"/>
      <name val="Arial Narrow"/>
      <charset val="134"/>
    </font>
    <font>
      <sz val="14"/>
      <color rgb="FF000000"/>
      <name val="Arial Narrow"/>
      <charset val="134"/>
    </font>
    <font>
      <sz val="10"/>
      <color rgb="FF000000"/>
      <name val="Arial Narrow"/>
      <charset val="134"/>
    </font>
    <font>
      <b/>
      <sz val="16"/>
      <color theme="1"/>
      <name val="Arial Narrow"/>
      <charset val="134"/>
    </font>
    <font>
      <b/>
      <sz val="11"/>
      <color theme="1"/>
      <name val="Arial Narrow"/>
      <charset val="134"/>
    </font>
    <font>
      <sz val="24"/>
      <name val="Arial"/>
      <charset val="134"/>
    </font>
    <font>
      <sz val="10"/>
      <color indexed="8"/>
      <name val="Arial"/>
      <charset val="134"/>
    </font>
    <font>
      <sz val="11"/>
      <color theme="1"/>
      <name val="Calibri"/>
      <charset val="134"/>
      <scheme val="minor"/>
    </font>
    <font>
      <b/>
      <sz val="12"/>
      <color theme="1"/>
      <name val="Arial"/>
      <charset val="134"/>
    </font>
    <font>
      <b/>
      <sz val="9"/>
      <name val="Tahoma"/>
      <charset val="134"/>
    </font>
    <font>
      <sz val="9"/>
      <name val="Tahoma"/>
      <charset val="134"/>
    </font>
    <font>
      <sz val="11"/>
      <name val="Arial"/>
      <family val="2"/>
    </font>
    <font>
      <sz val="12"/>
      <color theme="1"/>
      <name val="Arial"/>
      <family val="2"/>
    </font>
    <font>
      <sz val="12"/>
      <name val="Arial"/>
      <family val="2"/>
    </font>
    <font>
      <sz val="11"/>
      <color theme="1"/>
      <name val="Arial"/>
      <family val="2"/>
    </font>
    <font>
      <sz val="12"/>
      <color rgb="FF0070C0"/>
      <name val="Arial"/>
      <family val="2"/>
    </font>
    <font>
      <sz val="12"/>
      <color indexed="9"/>
      <name val="Arial"/>
      <family val="2"/>
    </font>
    <font>
      <b/>
      <sz val="10"/>
      <name val="Arial"/>
      <family val="2"/>
    </font>
    <font>
      <b/>
      <sz val="11"/>
      <color theme="1"/>
      <name val="Arial"/>
      <family val="2"/>
    </font>
    <font>
      <sz val="14"/>
      <name val="Arial"/>
      <family val="2"/>
    </font>
    <font>
      <sz val="10"/>
      <color theme="1"/>
      <name val="Arial"/>
      <family val="2"/>
    </font>
    <font>
      <b/>
      <sz val="12"/>
      <color theme="1"/>
      <name val="Arial"/>
      <family val="2"/>
    </font>
    <font>
      <b/>
      <sz val="12"/>
      <name val="Arial"/>
      <family val="2"/>
    </font>
    <font>
      <sz val="10"/>
      <name val="Arial"/>
      <family val="2"/>
    </font>
    <font>
      <b/>
      <sz val="11"/>
      <color rgb="FF000000"/>
      <name val="Arial"/>
      <family val="2"/>
    </font>
  </fonts>
  <fills count="13">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indexed="9"/>
        <bgColor indexed="64"/>
      </patternFill>
    </fill>
    <fill>
      <patternFill patternType="solid">
        <fgColor theme="3" tint="0.799951170384838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C00000"/>
        <bgColor indexed="64"/>
      </patternFill>
    </fill>
    <fill>
      <patternFill patternType="solid">
        <fgColor theme="7" tint="0.59999389629810485"/>
        <bgColor indexed="64"/>
      </patternFill>
    </fill>
    <fill>
      <patternFill patternType="solid">
        <fgColor theme="0"/>
        <bgColor indexed="42"/>
      </patternFill>
    </fill>
    <fill>
      <patternFill patternType="solid">
        <fgColor theme="0" tint="-0.249977111117893"/>
        <bgColor indexed="64"/>
      </patternFill>
    </fill>
    <fill>
      <patternFill patternType="solid">
        <fgColor theme="8" tint="0.79998168889431442"/>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dotted">
        <color rgb="FFF79646"/>
      </left>
      <right style="dotted">
        <color rgb="FFF79646"/>
      </right>
      <top style="dotted">
        <color rgb="FFF79646"/>
      </top>
      <bottom style="dotted">
        <color rgb="FFF79646"/>
      </bottom>
      <diagonal/>
    </border>
  </borders>
  <cellStyleXfs count="61">
    <xf numFmtId="0" fontId="0" fillId="0" borderId="0"/>
    <xf numFmtId="0" fontId="2" fillId="0" borderId="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2" fillId="0" borderId="0"/>
    <xf numFmtId="0" fontId="2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2" fillId="0" borderId="0"/>
    <xf numFmtId="0" fontId="22" fillId="0" borderId="0"/>
    <xf numFmtId="0" fontId="22" fillId="0" borderId="0"/>
    <xf numFmtId="0" fontId="22" fillId="0" borderId="0"/>
    <xf numFmtId="9" fontId="2" fillId="0" borderId="0" applyFont="0" applyFill="0" applyBorder="0" applyAlignment="0" applyProtection="0"/>
    <xf numFmtId="0" fontId="38" fillId="0" borderId="0"/>
    <xf numFmtId="0" fontId="38" fillId="0" borderId="0"/>
    <xf numFmtId="0" fontId="1" fillId="0" borderId="0"/>
  </cellStyleXfs>
  <cellXfs count="382">
    <xf numFmtId="0" fontId="0" fillId="0" borderId="0" xfId="0"/>
    <xf numFmtId="0" fontId="2" fillId="2" borderId="0" xfId="0" applyFont="1" applyFill="1"/>
    <xf numFmtId="0" fontId="2" fillId="0" borderId="0" xfId="0" applyFont="1"/>
    <xf numFmtId="0" fontId="0" fillId="0" borderId="1" xfId="0" applyBorder="1"/>
    <xf numFmtId="0" fontId="0" fillId="0" borderId="2" xfId="0" applyBorder="1"/>
    <xf numFmtId="0" fontId="3" fillId="0" borderId="3" xfId="0" applyFont="1" applyBorder="1"/>
    <xf numFmtId="0" fontId="3" fillId="0" borderId="0" xfId="0" applyFont="1"/>
    <xf numFmtId="0" fontId="4" fillId="0" borderId="3" xfId="0" applyFont="1" applyBorder="1"/>
    <xf numFmtId="0" fontId="4" fillId="0" borderId="0" xfId="0" applyFont="1"/>
    <xf numFmtId="0" fontId="0" fillId="0" borderId="3" xfId="0" applyBorder="1"/>
    <xf numFmtId="0" fontId="5" fillId="3"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7" fillId="0" borderId="6" xfId="0" applyFont="1" applyBorder="1" applyAlignment="1">
      <alignment horizontal="center" vertical="center" wrapText="1"/>
    </xf>
    <xf numFmtId="0" fontId="7" fillId="0" borderId="6" xfId="0" applyFont="1" applyBorder="1" applyAlignment="1">
      <alignment horizontal="center" vertical="center"/>
    </xf>
    <xf numFmtId="0" fontId="0" fillId="0" borderId="7" xfId="0" applyBorder="1"/>
    <xf numFmtId="15" fontId="5" fillId="3" borderId="6" xfId="0" applyNumberFormat="1" applyFont="1" applyFill="1" applyBorder="1" applyAlignment="1">
      <alignment horizontal="center" vertical="center" wrapText="1"/>
    </xf>
    <xf numFmtId="16" fontId="6" fillId="0" borderId="6"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7" fillId="2" borderId="0" xfId="0" applyFont="1" applyFill="1"/>
    <xf numFmtId="0" fontId="7" fillId="0" borderId="0" xfId="0" applyFont="1"/>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8" xfId="0" applyFont="1" applyFill="1" applyBorder="1" applyAlignment="1">
      <alignment vertical="center"/>
    </xf>
    <xf numFmtId="0" fontId="5" fillId="3" borderId="13" xfId="0" applyFont="1" applyFill="1" applyBorder="1" applyAlignment="1">
      <alignment horizontal="center" vertical="center" wrapText="1"/>
    </xf>
    <xf numFmtId="0" fontId="5" fillId="3" borderId="13" xfId="0" applyFont="1" applyFill="1" applyBorder="1" applyAlignment="1">
      <alignment horizontal="center" vertical="center"/>
    </xf>
    <xf numFmtId="0" fontId="5" fillId="3" borderId="6" xfId="0" applyFont="1" applyFill="1" applyBorder="1" applyAlignment="1">
      <alignment horizontal="center" vertical="center"/>
    </xf>
    <xf numFmtId="0" fontId="7" fillId="2" borderId="6" xfId="0" applyFont="1" applyFill="1" applyBorder="1" applyAlignment="1">
      <alignment horizontal="center" vertical="center" wrapText="1"/>
    </xf>
    <xf numFmtId="0" fontId="6" fillId="2" borderId="6" xfId="0" applyFont="1" applyFill="1" applyBorder="1" applyAlignment="1">
      <alignment horizontal="justify" vertical="center" wrapText="1"/>
    </xf>
    <xf numFmtId="0" fontId="6" fillId="2" borderId="6" xfId="0" applyFont="1" applyFill="1" applyBorder="1" applyAlignment="1">
      <alignment horizontal="center" vertical="center" wrapText="1"/>
    </xf>
    <xf numFmtId="0" fontId="7" fillId="2" borderId="6" xfId="0" applyFont="1" applyFill="1" applyBorder="1" applyAlignment="1">
      <alignment horizontal="justify" vertical="center" wrapText="1"/>
    </xf>
    <xf numFmtId="0" fontId="7" fillId="2" borderId="14" xfId="0" applyFont="1" applyFill="1" applyBorder="1" applyAlignment="1">
      <alignment horizontal="center" vertical="center" wrapText="1"/>
    </xf>
    <xf numFmtId="0" fontId="6" fillId="0" borderId="6" xfId="1" applyFont="1" applyBorder="1" applyAlignment="1">
      <alignment horizontal="justify" vertical="center" wrapText="1"/>
    </xf>
    <xf numFmtId="0" fontId="7" fillId="0" borderId="6" xfId="0" applyFont="1" applyBorder="1"/>
    <xf numFmtId="165" fontId="7" fillId="2" borderId="12" xfId="0" applyNumberFormat="1" applyFont="1" applyFill="1" applyBorder="1" applyAlignment="1">
      <alignment horizontal="center" vertical="center" wrapText="1"/>
    </xf>
    <xf numFmtId="0" fontId="7" fillId="2" borderId="6" xfId="0" applyFont="1" applyFill="1" applyBorder="1" applyAlignment="1">
      <alignment vertical="center" wrapText="1"/>
    </xf>
    <xf numFmtId="165" fontId="7" fillId="2" borderId="6" xfId="0" applyNumberFormat="1" applyFont="1" applyFill="1" applyBorder="1" applyAlignment="1">
      <alignment horizontal="center" vertical="center" wrapText="1"/>
    </xf>
    <xf numFmtId="165" fontId="6" fillId="2" borderId="6" xfId="0" applyNumberFormat="1" applyFont="1" applyFill="1" applyBorder="1" applyAlignment="1">
      <alignment horizontal="center" vertical="center" wrapText="1"/>
    </xf>
    <xf numFmtId="0" fontId="8" fillId="4" borderId="0" xfId="48" applyFont="1" applyFill="1"/>
    <xf numFmtId="0" fontId="9" fillId="0" borderId="0" xfId="48" applyFont="1"/>
    <xf numFmtId="0" fontId="9" fillId="0" borderId="5" xfId="48" applyFont="1" applyBorder="1"/>
    <xf numFmtId="0" fontId="2" fillId="4" borderId="0" xfId="48" applyFill="1"/>
    <xf numFmtId="0" fontId="9" fillId="4" borderId="0" xfId="48" applyFont="1" applyFill="1"/>
    <xf numFmtId="0" fontId="2" fillId="4" borderId="1" xfId="48" applyFill="1" applyBorder="1"/>
    <xf numFmtId="0" fontId="2" fillId="4" borderId="2" xfId="48" applyFill="1" applyBorder="1"/>
    <xf numFmtId="0" fontId="2" fillId="4" borderId="7" xfId="48" applyFill="1" applyBorder="1"/>
    <xf numFmtId="0" fontId="2" fillId="4" borderId="3" xfId="48" applyFill="1" applyBorder="1"/>
    <xf numFmtId="0" fontId="2" fillId="4" borderId="9" xfId="48" applyFill="1" applyBorder="1"/>
    <xf numFmtId="0" fontId="2" fillId="4" borderId="10" xfId="48" applyFill="1" applyBorder="1"/>
    <xf numFmtId="0" fontId="2" fillId="4" borderId="12" xfId="48" applyFill="1" applyBorder="1"/>
    <xf numFmtId="0" fontId="2" fillId="4" borderId="11" xfId="48" applyFill="1" applyBorder="1"/>
    <xf numFmtId="0" fontId="3" fillId="4" borderId="0" xfId="48" applyFont="1" applyFill="1" applyAlignment="1">
      <alignment horizontal="center" vertical="center" wrapText="1"/>
    </xf>
    <xf numFmtId="0" fontId="3" fillId="5" borderId="14" xfId="48" applyFont="1" applyFill="1" applyBorder="1" applyAlignment="1">
      <alignment horizontal="center" vertical="center" textRotation="90" wrapText="1"/>
    </xf>
    <xf numFmtId="0" fontId="3" fillId="0" borderId="6" xfId="48" applyFont="1" applyBorder="1" applyAlignment="1">
      <alignment horizontal="center" vertical="center" wrapText="1"/>
    </xf>
    <xf numFmtId="0" fontId="3" fillId="0" borderId="14" xfId="47" applyFont="1" applyBorder="1" applyAlignment="1">
      <alignment horizontal="center" vertical="center" textRotation="90" wrapText="1"/>
    </xf>
    <xf numFmtId="0" fontId="8" fillId="0" borderId="14" xfId="47" applyFont="1" applyBorder="1" applyAlignment="1">
      <alignment horizontal="justify" vertical="center" wrapText="1"/>
    </xf>
    <xf numFmtId="0" fontId="3" fillId="0" borderId="14" xfId="47" applyFont="1" applyBorder="1" applyAlignment="1">
      <alignment horizontal="justify" vertical="center" wrapText="1"/>
    </xf>
    <xf numFmtId="0" fontId="8" fillId="0" borderId="14" xfId="47" applyFont="1" applyBorder="1" applyAlignment="1">
      <alignment horizontal="center" vertical="center" wrapText="1"/>
    </xf>
    <xf numFmtId="0" fontId="3" fillId="0" borderId="14" xfId="47" applyFont="1" applyBorder="1" applyAlignment="1">
      <alignment horizontal="center" vertical="center" wrapText="1"/>
    </xf>
    <xf numFmtId="0" fontId="3" fillId="0" borderId="13" xfId="47" applyFont="1" applyBorder="1" applyAlignment="1">
      <alignment horizontal="center" vertical="center" textRotation="90" wrapText="1"/>
    </xf>
    <xf numFmtId="0" fontId="3" fillId="0" borderId="6" xfId="47" applyFont="1" applyBorder="1" applyAlignment="1">
      <alignment horizontal="center" vertical="center" textRotation="90" wrapText="1"/>
    </xf>
    <xf numFmtId="0" fontId="8" fillId="2" borderId="14" xfId="47" applyFont="1" applyFill="1" applyBorder="1" applyAlignment="1">
      <alignment horizontal="justify" vertical="center" wrapText="1"/>
    </xf>
    <xf numFmtId="0" fontId="3" fillId="2" borderId="14" xfId="47" applyFont="1" applyFill="1" applyBorder="1" applyAlignment="1">
      <alignment horizontal="justify" vertical="center" wrapText="1"/>
    </xf>
    <xf numFmtId="0" fontId="8" fillId="2" borderId="6" xfId="47" applyFont="1" applyFill="1" applyBorder="1" applyAlignment="1">
      <alignment horizontal="center" vertical="center" wrapText="1"/>
    </xf>
    <xf numFmtId="0" fontId="8" fillId="2" borderId="6" xfId="47" applyFont="1" applyFill="1" applyBorder="1" applyAlignment="1">
      <alignment horizontal="justify" vertical="center" wrapText="1"/>
    </xf>
    <xf numFmtId="0" fontId="8" fillId="2" borderId="6" xfId="47" applyFont="1" applyFill="1" applyBorder="1" applyAlignment="1">
      <alignment horizontal="justify" vertical="center"/>
    </xf>
    <xf numFmtId="0" fontId="3" fillId="0" borderId="13" xfId="48" applyFont="1" applyBorder="1" applyAlignment="1">
      <alignment horizontal="center" vertical="center" wrapText="1"/>
    </xf>
    <xf numFmtId="0" fontId="3" fillId="0" borderId="13" xfId="48" applyFont="1" applyBorder="1" applyAlignment="1">
      <alignment horizontal="center" vertical="center" textRotation="90" wrapText="1"/>
    </xf>
    <xf numFmtId="0" fontId="8" fillId="2" borderId="13" xfId="48" applyFont="1" applyFill="1" applyBorder="1" applyAlignment="1">
      <alignment horizontal="justify" vertical="center" wrapText="1"/>
    </xf>
    <xf numFmtId="0" fontId="8" fillId="2" borderId="15" xfId="48" applyFont="1" applyFill="1" applyBorder="1" applyAlignment="1">
      <alignment horizontal="justify" vertical="center" wrapText="1"/>
    </xf>
    <xf numFmtId="0" fontId="8" fillId="2" borderId="14" xfId="48" applyFont="1" applyFill="1" applyBorder="1" applyAlignment="1">
      <alignment horizontal="justify" vertical="center" wrapText="1"/>
    </xf>
    <xf numFmtId="0" fontId="3" fillId="0" borderId="15" xfId="48" applyFont="1" applyBorder="1" applyAlignment="1">
      <alignment horizontal="center" vertical="center" wrapText="1"/>
    </xf>
    <xf numFmtId="0" fontId="8" fillId="2" borderId="13" xfId="47" applyFont="1" applyFill="1" applyBorder="1" applyAlignment="1">
      <alignment horizontal="justify" vertical="center" wrapText="1"/>
    </xf>
    <xf numFmtId="0" fontId="3" fillId="0" borderId="14" xfId="48" applyFont="1" applyBorder="1" applyAlignment="1">
      <alignment horizontal="center" vertical="center" textRotation="90" wrapText="1"/>
    </xf>
    <xf numFmtId="0" fontId="3" fillId="0" borderId="6" xfId="48" applyFont="1" applyBorder="1" applyAlignment="1">
      <alignment horizontal="center" vertical="center" textRotation="90" wrapText="1"/>
    </xf>
    <xf numFmtId="0" fontId="8" fillId="2" borderId="6" xfId="48" applyFont="1" applyFill="1" applyBorder="1" applyAlignment="1">
      <alignment horizontal="justify" vertical="center" wrapText="1"/>
    </xf>
    <xf numFmtId="0" fontId="3" fillId="0" borderId="14" xfId="48" applyFont="1" applyBorder="1" applyAlignment="1">
      <alignment horizontal="center" vertical="center" wrapText="1"/>
    </xf>
    <xf numFmtId="0" fontId="9" fillId="4" borderId="6" xfId="48" applyFont="1" applyFill="1" applyBorder="1"/>
    <xf numFmtId="0" fontId="11" fillId="0" borderId="6" xfId="56" applyFont="1" applyBorder="1"/>
    <xf numFmtId="0" fontId="2" fillId="4" borderId="6" xfId="48" applyFill="1" applyBorder="1"/>
    <xf numFmtId="0" fontId="11" fillId="0" borderId="6" xfId="56" applyFont="1" applyBorder="1" applyAlignment="1">
      <alignment vertical="center"/>
    </xf>
    <xf numFmtId="0" fontId="11" fillId="0" borderId="0" xfId="56" applyFont="1" applyAlignment="1">
      <alignment wrapText="1"/>
    </xf>
    <xf numFmtId="0" fontId="12" fillId="6" borderId="0" xfId="48" applyFont="1" applyFill="1" applyAlignment="1">
      <alignment horizontal="center" vertical="center" textRotation="90"/>
    </xf>
    <xf numFmtId="0" fontId="3" fillId="6" borderId="14" xfId="48" applyFont="1" applyFill="1" applyBorder="1" applyAlignment="1">
      <alignment horizontal="center" vertical="center" textRotation="90" wrapText="1"/>
    </xf>
    <xf numFmtId="0" fontId="8" fillId="4" borderId="14" xfId="47" applyFont="1" applyFill="1" applyBorder="1" applyAlignment="1">
      <alignment horizontal="justify" vertical="center" wrapText="1"/>
    </xf>
    <xf numFmtId="0" fontId="7" fillId="4" borderId="6" xfId="48" applyFont="1" applyFill="1" applyBorder="1" applyAlignment="1">
      <alignment horizontal="center" vertical="center" wrapText="1"/>
    </xf>
    <xf numFmtId="0" fontId="8" fillId="4" borderId="14" xfId="48" applyFont="1" applyFill="1" applyBorder="1" applyAlignment="1">
      <alignment horizontal="justify" vertical="center" wrapText="1"/>
    </xf>
    <xf numFmtId="0" fontId="5" fillId="4" borderId="6" xfId="48" applyFont="1" applyFill="1" applyBorder="1" applyAlignment="1">
      <alignment horizontal="center" vertical="center" wrapText="1"/>
    </xf>
    <xf numFmtId="0" fontId="8" fillId="4" borderId="6" xfId="47" applyFont="1" applyFill="1" applyBorder="1" applyAlignment="1">
      <alignment horizontal="justify" vertical="center" wrapText="1"/>
    </xf>
    <xf numFmtId="0" fontId="3" fillId="0" borderId="6" xfId="47" applyFont="1" applyBorder="1" applyAlignment="1">
      <alignment horizontal="center" vertical="center" wrapText="1"/>
    </xf>
    <xf numFmtId="0" fontId="3" fillId="0" borderId="0" xfId="48" applyFont="1" applyAlignment="1">
      <alignment horizontal="center" vertical="center" wrapText="1"/>
    </xf>
    <xf numFmtId="0" fontId="3" fillId="7" borderId="14" xfId="48" applyFont="1" applyFill="1" applyBorder="1" applyAlignment="1">
      <alignment horizontal="center" vertical="center" textRotation="90" wrapText="1"/>
    </xf>
    <xf numFmtId="0" fontId="8" fillId="8" borderId="6" xfId="48" applyFont="1" applyFill="1" applyBorder="1" applyAlignment="1">
      <alignment horizontal="center" vertical="center" wrapText="1"/>
    </xf>
    <xf numFmtId="0" fontId="8" fillId="0" borderId="6" xfId="48" applyFont="1" applyBorder="1" applyAlignment="1">
      <alignment horizontal="center" vertical="center" wrapText="1"/>
    </xf>
    <xf numFmtId="0" fontId="12" fillId="0" borderId="6" xfId="47" applyFont="1" applyBorder="1" applyAlignment="1">
      <alignment horizontal="justify" vertical="center" wrapText="1"/>
    </xf>
    <xf numFmtId="0" fontId="3" fillId="0" borderId="6" xfId="48" applyFont="1" applyBorder="1" applyAlignment="1">
      <alignment horizontal="center" vertical="center" textRotation="90"/>
    </xf>
    <xf numFmtId="0" fontId="3" fillId="0" borderId="6" xfId="48" applyFont="1" applyBorder="1" applyAlignment="1">
      <alignment horizontal="justify" vertical="center" wrapText="1"/>
    </xf>
    <xf numFmtId="0" fontId="12" fillId="0" borderId="14" xfId="47" applyFont="1" applyBorder="1" applyAlignment="1">
      <alignment horizontal="justify" vertical="center" wrapText="1"/>
    </xf>
    <xf numFmtId="0" fontId="8" fillId="0" borderId="14" xfId="48" applyFont="1" applyBorder="1" applyAlignment="1">
      <alignment horizontal="center" vertical="center" wrapText="1"/>
    </xf>
    <xf numFmtId="0" fontId="12" fillId="0" borderId="14" xfId="48" applyFont="1" applyBorder="1" applyAlignment="1">
      <alignment horizontal="justify" vertical="center" wrapText="1"/>
    </xf>
    <xf numFmtId="0" fontId="12" fillId="0" borderId="0" xfId="48" applyFont="1"/>
    <xf numFmtId="0" fontId="13" fillId="0" borderId="16" xfId="56" applyFont="1" applyBorder="1" applyAlignment="1">
      <alignment horizontal="left" vertical="center" wrapText="1" indent="1" readingOrder="1"/>
    </xf>
    <xf numFmtId="0" fontId="14" fillId="0" borderId="16" xfId="56" applyFont="1" applyBorder="1" applyAlignment="1">
      <alignment horizontal="left" vertical="center" wrapText="1" indent="1" readingOrder="1"/>
    </xf>
    <xf numFmtId="0" fontId="15" fillId="0" borderId="16" xfId="56" applyFont="1" applyBorder="1" applyAlignment="1">
      <alignment horizontal="left" vertical="center" wrapText="1" indent="1" readingOrder="1"/>
    </xf>
    <xf numFmtId="0" fontId="16" fillId="0" borderId="16" xfId="56" applyFont="1" applyBorder="1" applyAlignment="1">
      <alignment horizontal="left" vertical="center" wrapText="1" indent="1" readingOrder="1"/>
    </xf>
    <xf numFmtId="0" fontId="17" fillId="0" borderId="16" xfId="56" applyFont="1" applyBorder="1" applyAlignment="1">
      <alignment horizontal="left" vertical="center" wrapText="1" indent="1" readingOrder="1"/>
    </xf>
    <xf numFmtId="0" fontId="3" fillId="7" borderId="6" xfId="48" applyFont="1" applyFill="1" applyBorder="1" applyAlignment="1">
      <alignment horizontal="center" vertical="center" textRotation="90" wrapText="1"/>
    </xf>
    <xf numFmtId="0" fontId="4" fillId="6" borderId="10" xfId="48" applyFont="1" applyFill="1" applyBorder="1" applyAlignment="1">
      <alignment vertical="center"/>
    </xf>
    <xf numFmtId="0" fontId="4" fillId="6" borderId="12" xfId="48" applyFont="1" applyFill="1" applyBorder="1" applyAlignment="1">
      <alignment vertical="center"/>
    </xf>
    <xf numFmtId="0" fontId="19" fillId="6" borderId="6" xfId="56" applyFont="1" applyFill="1" applyBorder="1" applyAlignment="1">
      <alignment horizontal="center" vertical="center" wrapText="1"/>
    </xf>
    <xf numFmtId="0" fontId="19" fillId="9" borderId="6" xfId="56" applyFont="1" applyFill="1" applyBorder="1" applyAlignment="1">
      <alignment horizontal="center" vertical="center" wrapText="1"/>
    </xf>
    <xf numFmtId="0" fontId="8" fillId="0" borderId="6" xfId="48" applyFont="1" applyBorder="1" applyAlignment="1">
      <alignment horizontal="center" vertical="center" textRotation="90" wrapText="1"/>
    </xf>
    <xf numFmtId="0" fontId="12" fillId="2" borderId="6" xfId="56" applyFont="1" applyFill="1" applyBorder="1" applyAlignment="1">
      <alignment horizontal="justify" vertical="center" wrapText="1"/>
    </xf>
    <xf numFmtId="14" fontId="12" fillId="2" borderId="6" xfId="56" applyNumberFormat="1" applyFont="1" applyFill="1" applyBorder="1" applyAlignment="1">
      <alignment horizontal="center" vertical="center" wrapText="1"/>
    </xf>
    <xf numFmtId="0" fontId="12" fillId="10" borderId="6" xfId="47" applyFont="1" applyFill="1" applyBorder="1" applyAlignment="1">
      <alignment horizontal="justify" vertical="center" wrapText="1"/>
    </xf>
    <xf numFmtId="0" fontId="12" fillId="10" borderId="14" xfId="47" applyFont="1" applyFill="1" applyBorder="1" applyAlignment="1">
      <alignment horizontal="justify" vertical="center" wrapText="1"/>
    </xf>
    <xf numFmtId="0" fontId="12" fillId="10" borderId="14" xfId="48" applyFont="1" applyFill="1" applyBorder="1" applyAlignment="1">
      <alignment horizontal="justify" vertical="center" wrapText="1"/>
    </xf>
    <xf numFmtId="0" fontId="12" fillId="0" borderId="6" xfId="48" applyFont="1" applyBorder="1" applyAlignment="1">
      <alignment horizontal="center" vertical="center" wrapText="1"/>
    </xf>
    <xf numFmtId="0" fontId="12" fillId="0" borderId="6" xfId="47" applyFont="1" applyBorder="1" applyAlignment="1">
      <alignment horizontal="center" vertical="center" wrapText="1"/>
    </xf>
    <xf numFmtId="0" fontId="12" fillId="10" borderId="6" xfId="56" applyFont="1" applyFill="1" applyBorder="1" applyAlignment="1">
      <alignment horizontal="justify" vertical="center" wrapText="1"/>
    </xf>
    <xf numFmtId="0" fontId="12" fillId="0" borderId="6" xfId="56" applyFont="1" applyBorder="1" applyAlignment="1">
      <alignment horizontal="center" vertical="center" wrapText="1"/>
    </xf>
    <xf numFmtId="14" fontId="12" fillId="0" borderId="6" xfId="48" applyNumberFormat="1" applyFont="1" applyBorder="1" applyAlignment="1">
      <alignment horizontal="center" vertical="center" wrapText="1"/>
    </xf>
    <xf numFmtId="0" fontId="20" fillId="4" borderId="0" xfId="48" applyFont="1" applyFill="1" applyAlignment="1">
      <alignment wrapText="1"/>
    </xf>
    <xf numFmtId="0" fontId="27" fillId="2" borderId="6" xfId="56" applyFont="1" applyFill="1" applyBorder="1" applyAlignment="1">
      <alignment vertical="center" wrapText="1"/>
    </xf>
    <xf numFmtId="0" fontId="28" fillId="0" borderId="6" xfId="0" applyFont="1" applyBorder="1" applyAlignment="1">
      <alignment vertical="center" wrapText="1"/>
    </xf>
    <xf numFmtId="0" fontId="28" fillId="0" borderId="6" xfId="0" applyFont="1" applyBorder="1" applyAlignment="1">
      <alignment horizontal="left" vertical="center" wrapText="1"/>
    </xf>
    <xf numFmtId="0" fontId="28" fillId="2" borderId="6" xfId="0" applyFont="1" applyFill="1" applyBorder="1" applyAlignment="1">
      <alignment horizontal="left" vertical="center" wrapText="1"/>
    </xf>
    <xf numFmtId="0" fontId="28" fillId="2" borderId="6" xfId="0" applyFont="1" applyFill="1" applyBorder="1" applyAlignment="1">
      <alignment horizontal="justify" vertical="center" wrapText="1"/>
    </xf>
    <xf numFmtId="0" fontId="28" fillId="0" borderId="6" xfId="0" applyFont="1" applyBorder="1" applyAlignment="1">
      <alignment horizontal="justify" vertical="center" wrapText="1"/>
    </xf>
    <xf numFmtId="0" fontId="28" fillId="0" borderId="6" xfId="0" applyFont="1" applyBorder="1"/>
    <xf numFmtId="0" fontId="28" fillId="0" borderId="6" xfId="0" applyFont="1" applyBorder="1" applyAlignment="1">
      <alignment horizontal="left" vertical="center"/>
    </xf>
    <xf numFmtId="0" fontId="28" fillId="2" borderId="6" xfId="0" applyFont="1" applyFill="1" applyBorder="1" applyAlignment="1">
      <alignment vertical="center" wrapText="1"/>
    </xf>
    <xf numFmtId="0" fontId="27" fillId="2" borderId="6" xfId="0" applyFont="1" applyFill="1" applyBorder="1" applyAlignment="1">
      <alignment horizontal="left" vertical="center" wrapText="1"/>
    </xf>
    <xf numFmtId="0" fontId="28" fillId="0" borderId="6" xfId="0" applyFont="1" applyBorder="1" applyAlignment="1">
      <alignment wrapText="1"/>
    </xf>
    <xf numFmtId="14" fontId="27" fillId="2" borderId="6" xfId="56" applyNumberFormat="1" applyFont="1" applyFill="1" applyBorder="1" applyAlignment="1">
      <alignment horizontal="center" vertical="center" wrapText="1"/>
    </xf>
    <xf numFmtId="0" fontId="31" fillId="4" borderId="0" xfId="48" applyFont="1" applyFill="1"/>
    <xf numFmtId="0" fontId="28" fillId="4" borderId="0" xfId="48" applyFont="1" applyFill="1"/>
    <xf numFmtId="0" fontId="32" fillId="6" borderId="11" xfId="48" applyFont="1" applyFill="1" applyBorder="1" applyAlignment="1">
      <alignment vertical="center"/>
    </xf>
    <xf numFmtId="0" fontId="33" fillId="9" borderId="6" xfId="56" applyFont="1" applyFill="1" applyBorder="1" applyAlignment="1">
      <alignment horizontal="center" vertical="center" wrapText="1"/>
    </xf>
    <xf numFmtId="0" fontId="33" fillId="2" borderId="6" xfId="56"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6" xfId="0" applyFont="1" applyFill="1" applyBorder="1" applyAlignment="1">
      <alignment horizontal="center" vertical="center" wrapText="1"/>
    </xf>
    <xf numFmtId="0" fontId="28" fillId="0" borderId="6" xfId="0" applyFont="1" applyBorder="1" applyAlignment="1">
      <alignment horizontal="center" vertical="center" wrapText="1"/>
    </xf>
    <xf numFmtId="0" fontId="28" fillId="0" borderId="6" xfId="0" applyFont="1" applyBorder="1" applyAlignment="1">
      <alignment horizontal="center" vertical="center"/>
    </xf>
    <xf numFmtId="14" fontId="28" fillId="2" borderId="6" xfId="56" applyNumberFormat="1" applyFont="1" applyFill="1" applyBorder="1" applyAlignment="1">
      <alignment horizontal="center" vertical="center" wrapText="1"/>
    </xf>
    <xf numFmtId="0" fontId="28" fillId="2" borderId="6" xfId="0" applyFont="1" applyFill="1" applyBorder="1" applyAlignment="1">
      <alignment horizontal="center" vertical="center" wrapText="1"/>
    </xf>
    <xf numFmtId="0" fontId="26" fillId="0" borderId="6" xfId="0" applyFont="1" applyBorder="1" applyAlignment="1">
      <alignment vertical="center" wrapText="1"/>
    </xf>
    <xf numFmtId="0" fontId="5" fillId="3" borderId="6" xfId="0" applyFont="1" applyFill="1" applyBorder="1" applyAlignment="1">
      <alignment horizontal="left" vertical="center"/>
    </xf>
    <xf numFmtId="0" fontId="5" fillId="3" borderId="6" xfId="0" applyFont="1" applyFill="1" applyBorder="1" applyAlignment="1">
      <alignment horizontal="center"/>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2" fillId="0" borderId="6" xfId="0" applyFont="1" applyBorder="1" applyAlignment="1">
      <alignment horizont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27" fillId="2" borderId="14" xfId="0" applyFont="1" applyFill="1" applyBorder="1" applyAlignment="1">
      <alignment horizontal="left" vertical="center" wrapText="1"/>
    </xf>
    <xf numFmtId="0" fontId="27" fillId="2" borderId="13" xfId="0" applyFont="1" applyFill="1" applyBorder="1" applyAlignment="1">
      <alignment horizontal="left" vertical="center" wrapText="1"/>
    </xf>
    <xf numFmtId="0" fontId="3" fillId="7" borderId="1" xfId="48" applyFont="1" applyFill="1" applyBorder="1" applyAlignment="1">
      <alignment horizontal="center" vertical="center"/>
    </xf>
    <xf numFmtId="0" fontId="3" fillId="7" borderId="2" xfId="48" applyFont="1" applyFill="1" applyBorder="1" applyAlignment="1">
      <alignment horizontal="center" vertical="center"/>
    </xf>
    <xf numFmtId="0" fontId="3" fillId="7" borderId="7" xfId="48" applyFont="1" applyFill="1" applyBorder="1" applyAlignment="1">
      <alignment horizontal="center" vertical="center"/>
    </xf>
    <xf numFmtId="0" fontId="3" fillId="7" borderId="3" xfId="48" applyFont="1" applyFill="1" applyBorder="1" applyAlignment="1">
      <alignment horizontal="center" vertical="center"/>
    </xf>
    <xf numFmtId="0" fontId="3" fillId="7" borderId="0" xfId="48" applyFont="1" applyFill="1" applyAlignment="1">
      <alignment horizontal="center" vertical="center"/>
    </xf>
    <xf numFmtId="0" fontId="3" fillId="7" borderId="9" xfId="48" applyFont="1" applyFill="1" applyBorder="1" applyAlignment="1">
      <alignment horizontal="center" vertical="center"/>
    </xf>
    <xf numFmtId="0" fontId="3" fillId="7" borderId="10" xfId="48" applyFont="1" applyFill="1" applyBorder="1" applyAlignment="1">
      <alignment horizontal="center" vertical="center"/>
    </xf>
    <xf numFmtId="0" fontId="3" fillId="7" borderId="12" xfId="48" applyFont="1" applyFill="1" applyBorder="1" applyAlignment="1">
      <alignment horizontal="center" vertical="center"/>
    </xf>
    <xf numFmtId="0" fontId="3" fillId="7" borderId="11" xfId="48" applyFont="1" applyFill="1" applyBorder="1" applyAlignment="1">
      <alignment horizontal="center" vertical="center"/>
    </xf>
    <xf numFmtId="0" fontId="3" fillId="7" borderId="1" xfId="48" applyFont="1" applyFill="1" applyBorder="1" applyAlignment="1">
      <alignment horizontal="center" vertical="center" wrapText="1"/>
    </xf>
    <xf numFmtId="0" fontId="3" fillId="7" borderId="2" xfId="48" applyFont="1" applyFill="1" applyBorder="1" applyAlignment="1">
      <alignment horizontal="center" vertical="center" wrapText="1"/>
    </xf>
    <xf numFmtId="0" fontId="3" fillId="7" borderId="3" xfId="48" applyFont="1" applyFill="1" applyBorder="1" applyAlignment="1">
      <alignment horizontal="center" vertical="center" wrapText="1"/>
    </xf>
    <xf numFmtId="0" fontId="3" fillId="7" borderId="0" xfId="48" applyFont="1" applyFill="1" applyAlignment="1">
      <alignment horizontal="center" vertical="center" wrapText="1"/>
    </xf>
    <xf numFmtId="0" fontId="3" fillId="7" borderId="10" xfId="48" applyFont="1" applyFill="1" applyBorder="1" applyAlignment="1">
      <alignment horizontal="center" vertical="center" wrapText="1"/>
    </xf>
    <xf numFmtId="0" fontId="3" fillId="7" borderId="12" xfId="48" applyFont="1" applyFill="1" applyBorder="1" applyAlignment="1">
      <alignment horizontal="center" vertical="center" wrapText="1"/>
    </xf>
    <xf numFmtId="0" fontId="3" fillId="6" borderId="1" xfId="48" applyFont="1" applyFill="1" applyBorder="1" applyAlignment="1">
      <alignment horizontal="center" vertical="center"/>
    </xf>
    <xf numFmtId="0" fontId="3" fillId="6" borderId="2" xfId="48" applyFont="1" applyFill="1" applyBorder="1" applyAlignment="1">
      <alignment horizontal="center" vertical="center"/>
    </xf>
    <xf numFmtId="0" fontId="3" fillId="6" borderId="7" xfId="48" applyFont="1" applyFill="1" applyBorder="1" applyAlignment="1">
      <alignment horizontal="center" vertical="center"/>
    </xf>
    <xf numFmtId="0" fontId="3" fillId="6" borderId="10" xfId="48" applyFont="1" applyFill="1" applyBorder="1" applyAlignment="1">
      <alignment horizontal="center" vertical="center"/>
    </xf>
    <xf numFmtId="0" fontId="3" fillId="6" borderId="12" xfId="48" applyFont="1" applyFill="1" applyBorder="1" applyAlignment="1">
      <alignment horizontal="center" vertical="center"/>
    </xf>
    <xf numFmtId="0" fontId="3" fillId="6" borderId="11" xfId="48" applyFont="1" applyFill="1" applyBorder="1" applyAlignment="1">
      <alignment horizontal="center" vertical="center"/>
    </xf>
    <xf numFmtId="0" fontId="3" fillId="9" borderId="2" xfId="48" applyFont="1" applyFill="1" applyBorder="1" applyAlignment="1">
      <alignment horizontal="center" vertical="center" wrapText="1"/>
    </xf>
    <xf numFmtId="0" fontId="3" fillId="9" borderId="7" xfId="48" applyFont="1" applyFill="1" applyBorder="1" applyAlignment="1">
      <alignment horizontal="center" vertical="center" wrapText="1"/>
    </xf>
    <xf numFmtId="0" fontId="3" fillId="9" borderId="0" xfId="48" applyFont="1" applyFill="1" applyAlignment="1">
      <alignment horizontal="center" vertical="center" wrapText="1"/>
    </xf>
    <xf numFmtId="0" fontId="3" fillId="9" borderId="9" xfId="48" applyFont="1" applyFill="1" applyBorder="1" applyAlignment="1">
      <alignment horizontal="center" vertical="center" wrapText="1"/>
    </xf>
    <xf numFmtId="0" fontId="10" fillId="4" borderId="1" xfId="48" applyFont="1" applyFill="1" applyBorder="1" applyAlignment="1">
      <alignment horizontal="center" vertical="center" wrapText="1"/>
    </xf>
    <xf numFmtId="0" fontId="3" fillId="4" borderId="2"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3" xfId="48" applyFont="1" applyFill="1" applyBorder="1" applyAlignment="1">
      <alignment horizontal="center" vertical="center"/>
    </xf>
    <xf numFmtId="0" fontId="3" fillId="4" borderId="0" xfId="48" applyFont="1" applyFill="1" applyAlignment="1">
      <alignment horizontal="center" vertical="center"/>
    </xf>
    <xf numFmtId="0" fontId="3" fillId="4" borderId="9" xfId="48" applyFont="1" applyFill="1" applyBorder="1" applyAlignment="1">
      <alignment horizontal="center" vertical="center"/>
    </xf>
    <xf numFmtId="0" fontId="3" fillId="4" borderId="10" xfId="48" applyFont="1" applyFill="1" applyBorder="1" applyAlignment="1">
      <alignment horizontal="center" vertical="center"/>
    </xf>
    <xf numFmtId="0" fontId="3" fillId="4" borderId="12" xfId="48" applyFont="1" applyFill="1" applyBorder="1" applyAlignment="1">
      <alignment horizontal="center" vertical="center"/>
    </xf>
    <xf numFmtId="0" fontId="3" fillId="4" borderId="11" xfId="48" applyFont="1" applyFill="1" applyBorder="1" applyAlignment="1">
      <alignment horizontal="center" vertical="center"/>
    </xf>
    <xf numFmtId="0" fontId="8" fillId="4" borderId="1" xfId="48" applyFont="1" applyFill="1" applyBorder="1" applyAlignment="1">
      <alignment horizontal="center" wrapText="1"/>
    </xf>
    <xf numFmtId="0" fontId="8" fillId="4" borderId="2" xfId="48" applyFont="1" applyFill="1" applyBorder="1" applyAlignment="1">
      <alignment horizontal="center" wrapText="1"/>
    </xf>
    <xf numFmtId="0" fontId="8" fillId="4" borderId="7" xfId="48" applyFont="1" applyFill="1" applyBorder="1" applyAlignment="1">
      <alignment horizontal="center" wrapText="1"/>
    </xf>
    <xf numFmtId="0" fontId="8" fillId="4" borderId="3" xfId="48" applyFont="1" applyFill="1" applyBorder="1" applyAlignment="1">
      <alignment horizontal="center" wrapText="1"/>
    </xf>
    <xf numFmtId="0" fontId="8" fillId="4" borderId="0" xfId="48" applyFont="1" applyFill="1" applyAlignment="1">
      <alignment horizontal="center" wrapText="1"/>
    </xf>
    <xf numFmtId="0" fontId="8" fillId="4" borderId="9" xfId="48" applyFont="1" applyFill="1" applyBorder="1" applyAlignment="1">
      <alignment horizontal="center" wrapText="1"/>
    </xf>
    <xf numFmtId="0" fontId="8" fillId="4" borderId="10" xfId="48" applyFont="1" applyFill="1" applyBorder="1" applyAlignment="1">
      <alignment horizontal="center" wrapText="1"/>
    </xf>
    <xf numFmtId="0" fontId="8" fillId="4" borderId="12" xfId="48" applyFont="1" applyFill="1" applyBorder="1" applyAlignment="1">
      <alignment horizontal="center" wrapText="1"/>
    </xf>
    <xf numFmtId="0" fontId="8" fillId="4" borderId="11" xfId="48" applyFont="1" applyFill="1" applyBorder="1" applyAlignment="1">
      <alignment horizontal="center" wrapText="1"/>
    </xf>
    <xf numFmtId="0" fontId="10" fillId="4" borderId="1" xfId="48" applyFont="1" applyFill="1" applyBorder="1" applyAlignment="1">
      <alignment horizontal="center" vertical="center"/>
    </xf>
    <xf numFmtId="0" fontId="10" fillId="4" borderId="2" xfId="48" applyFont="1" applyFill="1" applyBorder="1" applyAlignment="1">
      <alignment horizontal="center" vertical="center"/>
    </xf>
    <xf numFmtId="0" fontId="10" fillId="4" borderId="7" xfId="48" applyFont="1" applyFill="1" applyBorder="1" applyAlignment="1">
      <alignment horizontal="center" vertical="center"/>
    </xf>
    <xf numFmtId="0" fontId="10" fillId="4" borderId="3" xfId="48" applyFont="1" applyFill="1" applyBorder="1" applyAlignment="1">
      <alignment horizontal="center" vertical="center"/>
    </xf>
    <xf numFmtId="0" fontId="10" fillId="4" borderId="0" xfId="48" applyFont="1" applyFill="1" applyAlignment="1">
      <alignment horizontal="center" vertical="center"/>
    </xf>
    <xf numFmtId="0" fontId="10" fillId="4" borderId="9" xfId="48" applyFont="1" applyFill="1" applyBorder="1" applyAlignment="1">
      <alignment horizontal="center" vertical="center"/>
    </xf>
    <xf numFmtId="0" fontId="10" fillId="4" borderId="10" xfId="48" applyFont="1" applyFill="1" applyBorder="1" applyAlignment="1">
      <alignment horizontal="center" vertical="center"/>
    </xf>
    <xf numFmtId="0" fontId="10" fillId="4" borderId="12" xfId="48" applyFont="1" applyFill="1" applyBorder="1" applyAlignment="1">
      <alignment horizontal="center" vertical="center"/>
    </xf>
    <xf numFmtId="0" fontId="10" fillId="4" borderId="11" xfId="48" applyFont="1" applyFill="1" applyBorder="1" applyAlignment="1">
      <alignment horizontal="center" vertical="center"/>
    </xf>
    <xf numFmtId="0" fontId="18" fillId="0" borderId="4" xfId="56" applyFont="1" applyBorder="1" applyAlignment="1">
      <alignment horizontal="left" vertical="top"/>
    </xf>
    <xf numFmtId="0" fontId="18" fillId="0" borderId="5" xfId="56" applyFont="1" applyBorder="1" applyAlignment="1">
      <alignment horizontal="left" vertical="top"/>
    </xf>
    <xf numFmtId="0" fontId="18" fillId="0" borderId="8" xfId="56" applyFont="1" applyBorder="1" applyAlignment="1">
      <alignment horizontal="left" vertical="top"/>
    </xf>
    <xf numFmtId="0" fontId="3" fillId="0" borderId="14" xfId="48" applyFont="1" applyBorder="1" applyAlignment="1">
      <alignment horizontal="center" vertical="center" textRotation="90" wrapText="1"/>
    </xf>
    <xf numFmtId="0" fontId="3" fillId="0" borderId="15" xfId="48" applyFont="1" applyBorder="1" applyAlignment="1">
      <alignment horizontal="center" vertical="center" textRotation="90" wrapText="1"/>
    </xf>
    <xf numFmtId="0" fontId="3" fillId="0" borderId="13" xfId="48" applyFont="1" applyBorder="1" applyAlignment="1">
      <alignment horizontal="center" vertical="center" textRotation="90" wrapText="1"/>
    </xf>
    <xf numFmtId="0" fontId="3" fillId="0" borderId="14" xfId="48" applyFont="1" applyBorder="1" applyAlignment="1">
      <alignment horizontal="center" vertical="center" wrapText="1"/>
    </xf>
    <xf numFmtId="0" fontId="3" fillId="0" borderId="15" xfId="48" applyFont="1" applyBorder="1" applyAlignment="1">
      <alignment horizontal="center" vertical="center" wrapText="1"/>
    </xf>
    <xf numFmtId="0" fontId="3" fillId="0" borderId="13" xfId="48" applyFont="1" applyBorder="1" applyAlignment="1">
      <alignment horizontal="center" vertical="center" wrapText="1"/>
    </xf>
    <xf numFmtId="0" fontId="8" fillId="8" borderId="14" xfId="48" applyFont="1" applyFill="1" applyBorder="1" applyAlignment="1">
      <alignment horizontal="center" vertical="center" wrapText="1"/>
    </xf>
    <xf numFmtId="0" fontId="8" fillId="8" borderId="15" xfId="48" applyFont="1" applyFill="1" applyBorder="1" applyAlignment="1">
      <alignment horizontal="center" vertical="center" wrapText="1"/>
    </xf>
    <xf numFmtId="0" fontId="8" fillId="8" borderId="13" xfId="48" applyFont="1" applyFill="1" applyBorder="1" applyAlignment="1">
      <alignment horizontal="center" vertical="center" wrapText="1"/>
    </xf>
    <xf numFmtId="0" fontId="3" fillId="5" borderId="1" xfId="48" applyFont="1" applyFill="1" applyBorder="1" applyAlignment="1">
      <alignment horizontal="center" vertical="center" wrapText="1"/>
    </xf>
    <xf numFmtId="0" fontId="4" fillId="5" borderId="2" xfId="48" applyFont="1" applyFill="1" applyBorder="1" applyAlignment="1">
      <alignment horizontal="center" vertical="center" wrapText="1"/>
    </xf>
    <xf numFmtId="0" fontId="4" fillId="5" borderId="7" xfId="48" applyFont="1" applyFill="1" applyBorder="1" applyAlignment="1">
      <alignment horizontal="center" vertical="center" wrapText="1"/>
    </xf>
    <xf numFmtId="0" fontId="4" fillId="5" borderId="3" xfId="48" applyFont="1" applyFill="1" applyBorder="1" applyAlignment="1">
      <alignment horizontal="center" vertical="center" wrapText="1"/>
    </xf>
    <xf numFmtId="0" fontId="4" fillId="5" borderId="0" xfId="48" applyFont="1" applyFill="1" applyAlignment="1">
      <alignment horizontal="center" vertical="center" wrapText="1"/>
    </xf>
    <xf numFmtId="0" fontId="4" fillId="5" borderId="9" xfId="48" applyFont="1" applyFill="1" applyBorder="1" applyAlignment="1">
      <alignment horizontal="center" vertical="center" wrapText="1"/>
    </xf>
    <xf numFmtId="0" fontId="4" fillId="5" borderId="10" xfId="48" applyFont="1" applyFill="1" applyBorder="1" applyAlignment="1">
      <alignment horizontal="center" vertical="center" wrapText="1"/>
    </xf>
    <xf numFmtId="0" fontId="4" fillId="5" borderId="12" xfId="48" applyFont="1" applyFill="1" applyBorder="1" applyAlignment="1">
      <alignment horizontal="center" vertical="center" wrapText="1"/>
    </xf>
    <xf numFmtId="0" fontId="4" fillId="5" borderId="11" xfId="48" applyFont="1" applyFill="1" applyBorder="1" applyAlignment="1">
      <alignment horizontal="center" vertical="center" wrapText="1"/>
    </xf>
    <xf numFmtId="0" fontId="3" fillId="6" borderId="1" xfId="48" applyFont="1" applyFill="1" applyBorder="1" applyAlignment="1">
      <alignment horizontal="center" vertical="center" wrapText="1"/>
    </xf>
    <xf numFmtId="0" fontId="3" fillId="6" borderId="2" xfId="48" applyFont="1" applyFill="1" applyBorder="1" applyAlignment="1">
      <alignment horizontal="center" vertical="center" wrapText="1"/>
    </xf>
    <xf numFmtId="0" fontId="3" fillId="6" borderId="7" xfId="48" applyFont="1" applyFill="1" applyBorder="1" applyAlignment="1">
      <alignment horizontal="center" vertical="center" wrapText="1"/>
    </xf>
    <xf numFmtId="0" fontId="3" fillId="6" borderId="3" xfId="48" applyFont="1" applyFill="1" applyBorder="1" applyAlignment="1">
      <alignment horizontal="center" vertical="center" wrapText="1"/>
    </xf>
    <xf numFmtId="0" fontId="3" fillId="6" borderId="0" xfId="48" applyFont="1" applyFill="1" applyAlignment="1">
      <alignment horizontal="center" vertical="center" wrapText="1"/>
    </xf>
    <xf numFmtId="0" fontId="3" fillId="6" borderId="9" xfId="48" applyFont="1" applyFill="1" applyBorder="1" applyAlignment="1">
      <alignment horizontal="center" vertical="center" wrapText="1"/>
    </xf>
    <xf numFmtId="0" fontId="3" fillId="6" borderId="10" xfId="48" applyFont="1" applyFill="1" applyBorder="1" applyAlignment="1">
      <alignment horizontal="center" vertical="center" wrapText="1"/>
    </xf>
    <xf numFmtId="0" fontId="3" fillId="6" borderId="12" xfId="48" applyFont="1" applyFill="1" applyBorder="1" applyAlignment="1">
      <alignment horizontal="center" vertical="center" wrapText="1"/>
    </xf>
    <xf numFmtId="0" fontId="3" fillId="6" borderId="11" xfId="48" applyFont="1" applyFill="1" applyBorder="1" applyAlignment="1">
      <alignment horizontal="center" vertical="center" wrapText="1"/>
    </xf>
    <xf numFmtId="0" fontId="3" fillId="0" borderId="14" xfId="47" applyFont="1" applyBorder="1" applyAlignment="1">
      <alignment horizontal="center" vertical="center" wrapText="1"/>
    </xf>
    <xf numFmtId="0" fontId="3" fillId="0" borderId="15" xfId="47" applyFont="1" applyBorder="1" applyAlignment="1">
      <alignment horizontal="center" vertical="center" wrapText="1"/>
    </xf>
    <xf numFmtId="0" fontId="3" fillId="0" borderId="13" xfId="47" applyFont="1" applyBorder="1" applyAlignment="1">
      <alignment horizontal="center" vertical="center" wrapText="1"/>
    </xf>
    <xf numFmtId="0" fontId="8" fillId="0" borderId="14" xfId="47" applyFont="1" applyBorder="1" applyAlignment="1">
      <alignment horizontal="center" vertical="center" wrapText="1"/>
    </xf>
    <xf numFmtId="0" fontId="8" fillId="0" borderId="15" xfId="47" applyFont="1" applyBorder="1" applyAlignment="1">
      <alignment horizontal="center" vertical="center" wrapText="1"/>
    </xf>
    <xf numFmtId="0" fontId="8" fillId="0" borderId="13" xfId="47" applyFont="1" applyBorder="1" applyAlignment="1">
      <alignment horizontal="center" vertical="center" wrapText="1"/>
    </xf>
    <xf numFmtId="0" fontId="8" fillId="2" borderId="14" xfId="47" applyFont="1" applyFill="1" applyBorder="1" applyAlignment="1">
      <alignment horizontal="center" vertical="center" wrapText="1"/>
    </xf>
    <xf numFmtId="0" fontId="8" fillId="2" borderId="15" xfId="47" applyFont="1" applyFill="1" applyBorder="1" applyAlignment="1">
      <alignment horizontal="center" vertical="center" wrapText="1"/>
    </xf>
    <xf numFmtId="0" fontId="8" fillId="2" borderId="13" xfId="47" applyFont="1" applyFill="1" applyBorder="1" applyAlignment="1">
      <alignment horizontal="center" vertical="center" wrapText="1"/>
    </xf>
    <xf numFmtId="0" fontId="8" fillId="2" borderId="14" xfId="48" applyFont="1" applyFill="1" applyBorder="1" applyAlignment="1">
      <alignment horizontal="justify" vertical="center" wrapText="1"/>
    </xf>
    <xf numFmtId="0" fontId="8" fillId="2" borderId="13" xfId="48" applyFont="1" applyFill="1" applyBorder="1" applyAlignment="1">
      <alignment horizontal="justify" vertical="center" wrapText="1"/>
    </xf>
    <xf numFmtId="0" fontId="3" fillId="0" borderId="14" xfId="47" applyFont="1" applyBorder="1" applyAlignment="1">
      <alignment horizontal="center" vertical="center" textRotation="90" wrapText="1"/>
    </xf>
    <xf numFmtId="0" fontId="3" fillId="0" borderId="15" xfId="47" applyFont="1" applyBorder="1" applyAlignment="1">
      <alignment horizontal="center" vertical="center" textRotation="90" wrapText="1"/>
    </xf>
    <xf numFmtId="0" fontId="3" fillId="0" borderId="13" xfId="47" applyFont="1" applyBorder="1" applyAlignment="1">
      <alignment horizontal="center" vertical="center" textRotation="90" wrapText="1"/>
    </xf>
    <xf numFmtId="0" fontId="5" fillId="0" borderId="6"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7" fillId="0" borderId="1"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7" fillId="0" borderId="0" xfId="0" applyFont="1" applyAlignment="1">
      <alignment horizontal="center"/>
    </xf>
    <xf numFmtId="0" fontId="7" fillId="0" borderId="10" xfId="0" applyFont="1" applyBorder="1" applyAlignment="1">
      <alignment horizontal="center"/>
    </xf>
    <xf numFmtId="0" fontId="7" fillId="0" borderId="12" xfId="0" applyFont="1" applyBorder="1" applyAlignment="1">
      <alignment horizontal="center"/>
    </xf>
    <xf numFmtId="0" fontId="5" fillId="0" borderId="6" xfId="0" applyFont="1" applyBorder="1" applyAlignment="1">
      <alignment horizontal="center" vertical="center" wrapText="1"/>
    </xf>
    <xf numFmtId="0" fontId="7" fillId="0" borderId="6" xfId="0" applyFont="1" applyBorder="1" applyAlignment="1">
      <alignment horizont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8" xfId="0" applyFont="1" applyFill="1" applyBorder="1" applyAlignment="1">
      <alignment horizontal="center" vertical="center"/>
    </xf>
    <xf numFmtId="0" fontId="7"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0" fontId="5" fillId="3" borderId="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16" fontId="6" fillId="0" borderId="4" xfId="0" applyNumberFormat="1" applyFont="1" applyBorder="1" applyAlignment="1">
      <alignment horizontal="center" vertical="center" wrapText="1"/>
    </xf>
    <xf numFmtId="0" fontId="3" fillId="0" borderId="3" xfId="0" applyFont="1" applyBorder="1" applyAlignment="1">
      <alignment horizontal="center"/>
    </xf>
    <xf numFmtId="0" fontId="3" fillId="0" borderId="0" xfId="0" applyFont="1" applyAlignment="1">
      <alignment horizontal="center"/>
    </xf>
    <xf numFmtId="0" fontId="3" fillId="0" borderId="9" xfId="0" applyFont="1" applyBorder="1" applyAlignment="1">
      <alignment horizontal="center"/>
    </xf>
    <xf numFmtId="0" fontId="3" fillId="3" borderId="4" xfId="0" applyFont="1" applyFill="1" applyBorder="1" applyAlignment="1">
      <alignment horizontal="left"/>
    </xf>
    <xf numFmtId="0" fontId="3" fillId="3" borderId="5" xfId="0" applyFont="1" applyFill="1" applyBorder="1" applyAlignment="1">
      <alignment horizontal="left"/>
    </xf>
    <xf numFmtId="0" fontId="3" fillId="3" borderId="8" xfId="0" applyFont="1" applyFill="1" applyBorder="1" applyAlignment="1">
      <alignment horizontal="left"/>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35" fillId="0" borderId="6" xfId="0" applyFont="1" applyBorder="1" applyAlignment="1">
      <alignment horizontal="center" vertical="center" wrapText="1"/>
    </xf>
    <xf numFmtId="0" fontId="36" fillId="2" borderId="14"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6" xfId="0" applyFont="1" applyFill="1" applyBorder="1" applyAlignment="1">
      <alignment horizontal="justify" vertical="center" wrapText="1"/>
    </xf>
    <xf numFmtId="0" fontId="27" fillId="2" borderId="6" xfId="0" applyFont="1" applyFill="1" applyBorder="1" applyAlignment="1">
      <alignment horizontal="center" vertical="center" wrapText="1"/>
    </xf>
    <xf numFmtId="0" fontId="27" fillId="0" borderId="6" xfId="0" applyFont="1" applyFill="1" applyBorder="1" applyAlignment="1">
      <alignment horizontal="center" vertical="center" wrapText="1"/>
    </xf>
    <xf numFmtId="165" fontId="27" fillId="0" borderId="6" xfId="0" applyNumberFormat="1" applyFont="1" applyBorder="1" applyAlignment="1">
      <alignment horizontal="center" vertical="center"/>
    </xf>
    <xf numFmtId="0" fontId="36" fillId="2" borderId="15" xfId="0" applyFont="1" applyFill="1" applyBorder="1" applyAlignment="1">
      <alignment horizontal="center" vertical="center" wrapText="1"/>
    </xf>
    <xf numFmtId="0" fontId="27" fillId="2" borderId="6" xfId="0" applyFont="1" applyFill="1" applyBorder="1" applyAlignment="1">
      <alignment horizontal="center"/>
    </xf>
    <xf numFmtId="0" fontId="27" fillId="0" borderId="6" xfId="0" applyFont="1" applyBorder="1" applyAlignment="1">
      <alignment horizontal="center" vertical="center" wrapText="1"/>
    </xf>
    <xf numFmtId="0" fontId="27" fillId="0" borderId="6" xfId="0" applyFont="1" applyBorder="1" applyAlignment="1">
      <alignment horizontal="center" vertical="center"/>
    </xf>
    <xf numFmtId="165" fontId="27" fillId="0" borderId="6" xfId="0" applyNumberFormat="1" applyFont="1" applyBorder="1" applyAlignment="1">
      <alignment horizontal="center" vertical="center" wrapText="1"/>
    </xf>
    <xf numFmtId="0" fontId="36" fillId="2" borderId="13" xfId="0" applyFont="1" applyFill="1" applyBorder="1" applyAlignment="1">
      <alignment horizontal="center" vertical="center" wrapText="1"/>
    </xf>
    <xf numFmtId="0" fontId="36" fillId="0" borderId="14" xfId="0" applyFont="1" applyBorder="1" applyAlignment="1">
      <alignment horizontal="center" vertical="center"/>
    </xf>
    <xf numFmtId="165" fontId="27" fillId="2" borderId="12" xfId="0" applyNumberFormat="1" applyFont="1" applyFill="1" applyBorder="1" applyAlignment="1">
      <alignment horizontal="center" vertical="center" wrapText="1"/>
    </xf>
    <xf numFmtId="0" fontId="36" fillId="0" borderId="15" xfId="0" applyFont="1" applyBorder="1" applyAlignment="1">
      <alignment horizontal="center" vertical="center"/>
    </xf>
    <xf numFmtId="0" fontId="27" fillId="2" borderId="14" xfId="0" applyFont="1" applyFill="1" applyBorder="1" applyAlignment="1">
      <alignment horizontal="center" vertical="center" wrapText="1"/>
    </xf>
    <xf numFmtId="0" fontId="36" fillId="0" borderId="13" xfId="0" applyFont="1" applyBorder="1" applyAlignment="1">
      <alignment horizontal="center" vertical="center"/>
    </xf>
    <xf numFmtId="0" fontId="27" fillId="2" borderId="13" xfId="0" applyFont="1" applyFill="1" applyBorder="1" applyAlignment="1">
      <alignment horizontal="center" vertical="center" wrapText="1"/>
    </xf>
    <xf numFmtId="0" fontId="27" fillId="2" borderId="6" xfId="56" applyFont="1" applyFill="1" applyBorder="1" applyAlignment="1">
      <alignment horizontal="justify" vertical="center" wrapText="1"/>
    </xf>
    <xf numFmtId="0" fontId="28" fillId="0" borderId="6" xfId="48" applyFont="1" applyBorder="1" applyAlignment="1">
      <alignment horizontal="justify" vertical="center" wrapText="1"/>
    </xf>
    <xf numFmtId="0" fontId="8" fillId="0" borderId="6" xfId="48" applyFont="1" applyBorder="1" applyAlignment="1">
      <alignment horizontal="justify" vertical="center" wrapText="1"/>
    </xf>
    <xf numFmtId="0" fontId="28" fillId="0" borderId="6" xfId="48" applyFont="1" applyBorder="1" applyAlignment="1">
      <alignment horizontal="justify" wrapText="1"/>
    </xf>
    <xf numFmtId="0" fontId="27" fillId="0" borderId="6" xfId="0" applyFont="1" applyBorder="1" applyAlignment="1">
      <alignment horizontal="justify" vertical="center" wrapText="1"/>
    </xf>
    <xf numFmtId="14" fontId="27" fillId="0" borderId="6" xfId="0" applyNumberFormat="1" applyFont="1" applyBorder="1" applyAlignment="1">
      <alignment horizontal="center" vertical="center"/>
    </xf>
    <xf numFmtId="0" fontId="27" fillId="2" borderId="6" xfId="0" applyFont="1" applyFill="1" applyBorder="1" applyAlignment="1">
      <alignment horizontal="center" vertical="center"/>
    </xf>
    <xf numFmtId="0" fontId="27" fillId="0" borderId="6" xfId="0" applyFont="1" applyBorder="1" applyAlignment="1">
      <alignment horizontal="justify" vertical="top" wrapText="1"/>
    </xf>
    <xf numFmtId="0" fontId="27" fillId="0" borderId="6" xfId="1" applyFont="1" applyBorder="1" applyAlignment="1">
      <alignment horizontal="justify" vertical="center" wrapText="1"/>
    </xf>
    <xf numFmtId="0" fontId="27" fillId="2" borderId="6" xfId="1" applyFont="1" applyFill="1" applyBorder="1" applyAlignment="1">
      <alignment horizontal="justify" vertical="center" wrapText="1"/>
    </xf>
    <xf numFmtId="0" fontId="27" fillId="0" borderId="6" xfId="1" applyFont="1" applyFill="1" applyBorder="1" applyAlignment="1">
      <alignment horizontal="justify" vertical="center" wrapText="1"/>
    </xf>
    <xf numFmtId="0" fontId="27" fillId="12" borderId="6" xfId="0" applyFont="1" applyFill="1" applyBorder="1" applyAlignment="1">
      <alignment horizontal="center" vertical="center" wrapText="1"/>
    </xf>
    <xf numFmtId="0" fontId="27" fillId="0" borderId="8" xfId="1" applyFont="1" applyBorder="1" applyAlignment="1">
      <alignment horizontal="center" vertical="center" wrapText="1"/>
    </xf>
    <xf numFmtId="0" fontId="27" fillId="0" borderId="6" xfId="49" applyFont="1" applyBorder="1" applyAlignment="1">
      <alignment horizontal="center" vertical="center" wrapText="1"/>
    </xf>
    <xf numFmtId="0" fontId="27" fillId="0" borderId="8" xfId="0" applyFont="1" applyBorder="1" applyAlignment="1">
      <alignment horizontal="center" vertical="center" wrapText="1"/>
    </xf>
    <xf numFmtId="0" fontId="27" fillId="0" borderId="6" xfId="49" applyFont="1" applyBorder="1" applyAlignment="1">
      <alignment horizontal="left" vertical="center" wrapText="1"/>
    </xf>
    <xf numFmtId="0" fontId="36" fillId="2" borderId="6" xfId="0" applyFont="1" applyFill="1" applyBorder="1" applyAlignment="1">
      <alignment horizontal="center" vertical="center" wrapText="1"/>
    </xf>
    <xf numFmtId="0" fontId="27" fillId="2" borderId="6" xfId="0" applyFont="1" applyFill="1" applyBorder="1" applyAlignment="1">
      <alignment horizontal="center" vertical="top" wrapText="1"/>
    </xf>
    <xf numFmtId="0" fontId="27" fillId="2" borderId="14" xfId="0" applyFont="1" applyFill="1" applyBorder="1" applyAlignment="1">
      <alignment horizontal="center" vertical="center" wrapText="1"/>
    </xf>
    <xf numFmtId="0" fontId="27" fillId="0" borderId="14"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6" xfId="0" applyFont="1" applyFill="1" applyBorder="1" applyAlignment="1">
      <alignment horizontal="center" wrapText="1"/>
    </xf>
    <xf numFmtId="0" fontId="36" fillId="0" borderId="14" xfId="0" applyFont="1" applyBorder="1" applyAlignment="1">
      <alignment horizontal="center" vertical="center" wrapText="1"/>
    </xf>
    <xf numFmtId="0" fontId="27" fillId="2" borderId="14"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36" fillId="0" borderId="15"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6" xfId="1" applyFont="1" applyBorder="1" applyAlignment="1">
      <alignment horizontal="center" vertical="center" wrapText="1"/>
    </xf>
    <xf numFmtId="0" fontId="27" fillId="0" borderId="6" xfId="0" applyFont="1" applyBorder="1" applyAlignment="1">
      <alignment horizontal="center" vertical="center" wrapText="1"/>
    </xf>
    <xf numFmtId="0" fontId="27" fillId="2" borderId="6" xfId="16" applyFont="1" applyFill="1" applyBorder="1" applyAlignment="1">
      <alignment horizontal="justify" vertical="center" wrapText="1"/>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6" xfId="0" applyFont="1" applyBorder="1" applyAlignment="1">
      <alignment horizontal="center" vertical="center" wrapText="1"/>
    </xf>
    <xf numFmtId="15" fontId="7" fillId="0" borderId="6" xfId="0" applyNumberFormat="1" applyFont="1" applyBorder="1" applyAlignment="1">
      <alignment horizontal="justify" vertical="center" wrapText="1"/>
    </xf>
    <xf numFmtId="15" fontId="26" fillId="0" borderId="6" xfId="0" applyNumberFormat="1" applyFont="1" applyBorder="1" applyAlignment="1">
      <alignment horizontal="justify" vertical="center" wrapText="1"/>
    </xf>
    <xf numFmtId="0" fontId="37" fillId="3" borderId="6" xfId="58" applyFont="1" applyFill="1" applyBorder="1" applyAlignment="1">
      <alignment horizontal="center" vertical="center"/>
    </xf>
    <xf numFmtId="0" fontId="38" fillId="0" borderId="0" xfId="58"/>
    <xf numFmtId="0" fontId="37" fillId="3" borderId="6" xfId="58" applyFont="1" applyFill="1" applyBorder="1" applyAlignment="1">
      <alignment horizontal="center" vertical="center"/>
    </xf>
    <xf numFmtId="0" fontId="28" fillId="0" borderId="6" xfId="58" applyFont="1" applyBorder="1" applyAlignment="1">
      <alignment horizontal="center" vertical="center"/>
    </xf>
    <xf numFmtId="0" fontId="28" fillId="0" borderId="8" xfId="58" applyFont="1" applyBorder="1" applyAlignment="1">
      <alignment vertical="center"/>
    </xf>
    <xf numFmtId="0" fontId="28" fillId="0" borderId="6" xfId="58" applyFont="1" applyBorder="1" applyAlignment="1">
      <alignment vertical="center"/>
    </xf>
    <xf numFmtId="0" fontId="37" fillId="0" borderId="6" xfId="58" applyFont="1" applyBorder="1" applyAlignment="1">
      <alignment horizontal="center" vertical="center"/>
    </xf>
    <xf numFmtId="0" fontId="28" fillId="0" borderId="6" xfId="58" applyFont="1" applyBorder="1" applyAlignment="1">
      <alignment vertical="center" wrapText="1"/>
    </xf>
    <xf numFmtId="0" fontId="37" fillId="0" borderId="6" xfId="58" applyFont="1" applyBorder="1" applyAlignment="1">
      <alignment horizontal="center" vertical="center" wrapText="1"/>
    </xf>
    <xf numFmtId="0" fontId="37" fillId="0" borderId="0" xfId="58" applyFont="1" applyAlignment="1">
      <alignment vertical="center"/>
    </xf>
    <xf numFmtId="0" fontId="28" fillId="0" borderId="0" xfId="58" applyFont="1" applyAlignment="1">
      <alignment vertical="center"/>
    </xf>
    <xf numFmtId="0" fontId="28" fillId="0" borderId="14" xfId="58" applyFont="1" applyBorder="1" applyAlignment="1">
      <alignment horizontal="center" vertical="center"/>
    </xf>
    <xf numFmtId="0" fontId="28" fillId="0" borderId="0" xfId="58" applyFont="1" applyAlignment="1">
      <alignment horizontal="center" vertical="center"/>
    </xf>
    <xf numFmtId="0" fontId="28" fillId="0" borderId="13" xfId="58" applyFont="1" applyBorder="1" applyAlignment="1">
      <alignment horizontal="center" vertical="center"/>
    </xf>
    <xf numFmtId="0" fontId="28" fillId="0" borderId="14" xfId="58" applyFont="1" applyBorder="1" applyAlignment="1">
      <alignment horizontal="center" vertical="center" wrapText="1"/>
    </xf>
    <xf numFmtId="0" fontId="28" fillId="0" borderId="0" xfId="58" applyFont="1" applyAlignment="1">
      <alignment horizontal="center" vertical="center" wrapText="1"/>
    </xf>
    <xf numFmtId="0" fontId="28" fillId="0" borderId="15" xfId="58" applyFont="1" applyBorder="1" applyAlignment="1">
      <alignment horizontal="center" vertical="center" wrapText="1"/>
    </xf>
    <xf numFmtId="0" fontId="28" fillId="0" borderId="6" xfId="58" applyFont="1" applyBorder="1" applyAlignment="1">
      <alignment horizontal="left" vertical="center"/>
    </xf>
    <xf numFmtId="0" fontId="28" fillId="0" borderId="0" xfId="58" applyFont="1" applyAlignment="1">
      <alignment horizontal="left" vertical="center"/>
    </xf>
    <xf numFmtId="0" fontId="28" fillId="0" borderId="13" xfId="58" applyFont="1" applyBorder="1" applyAlignment="1">
      <alignment horizontal="center" vertical="center" wrapText="1"/>
    </xf>
    <xf numFmtId="0" fontId="28" fillId="0" borderId="6" xfId="58" applyFont="1" applyBorder="1" applyAlignment="1">
      <alignment horizontal="center" vertical="center"/>
    </xf>
    <xf numFmtId="0" fontId="28" fillId="0" borderId="0" xfId="58" applyFont="1" applyAlignment="1">
      <alignment horizontal="center" vertical="center"/>
    </xf>
    <xf numFmtId="0" fontId="37" fillId="11" borderId="6" xfId="58" applyFont="1" applyFill="1" applyBorder="1" applyAlignment="1">
      <alignment horizontal="center" vertical="center"/>
    </xf>
    <xf numFmtId="0" fontId="39" fillId="11" borderId="6" xfId="59" applyFont="1" applyFill="1" applyBorder="1" applyAlignment="1">
      <alignment horizontal="center" vertical="center" wrapText="1"/>
    </xf>
    <xf numFmtId="0" fontId="33" fillId="0" borderId="14" xfId="59" applyFont="1" applyBorder="1" applyAlignment="1">
      <alignment horizontal="center" vertical="center" wrapText="1"/>
    </xf>
    <xf numFmtId="0" fontId="29" fillId="0" borderId="6" xfId="58" applyFont="1" applyBorder="1" applyAlignment="1">
      <alignment horizontal="justify" vertical="center" wrapText="1"/>
    </xf>
    <xf numFmtId="0" fontId="26" fillId="0" borderId="6" xfId="60" applyFont="1" applyBorder="1" applyAlignment="1">
      <alignment horizontal="center" vertical="center" wrapText="1"/>
    </xf>
    <xf numFmtId="0" fontId="33" fillId="0" borderId="15" xfId="59" applyFont="1" applyBorder="1" applyAlignment="1">
      <alignment horizontal="center" vertical="center" wrapText="1"/>
    </xf>
    <xf numFmtId="0" fontId="33" fillId="0" borderId="13" xfId="59" applyFont="1" applyBorder="1" applyAlignment="1">
      <alignment horizontal="center" vertical="center" wrapText="1"/>
    </xf>
    <xf numFmtId="0" fontId="33" fillId="0" borderId="6" xfId="59" applyFont="1" applyBorder="1" applyAlignment="1">
      <alignment horizontal="center" vertical="center" wrapText="1"/>
    </xf>
  </cellXfs>
  <cellStyles count="61">
    <cellStyle name="Normal" xfId="0" builtinId="0"/>
    <cellStyle name="Normal 10" xfId="58" xr:uid="{14A4AB8F-B4D0-44EC-A8E0-42A247041841}"/>
    <cellStyle name="Normal 2" xfId="1" xr:uid="{00000000-0005-0000-0000-000031000000}"/>
    <cellStyle name="Normal 2 2" xfId="2" xr:uid="{00000000-0005-0000-0000-000032000000}"/>
    <cellStyle name="Normal 2 3" xfId="59" xr:uid="{7B8DABEB-FDF0-4ECE-A9F2-A26C68B9AE10}"/>
    <cellStyle name="Normal 2 4" xfId="3" xr:uid="{00000000-0005-0000-0000-000033000000}"/>
    <cellStyle name="Normal 2 4 2" xfId="4" xr:uid="{00000000-0005-0000-0000-000034000000}"/>
    <cellStyle name="Normal 2 4 2 2" xfId="5" xr:uid="{00000000-0005-0000-0000-000035000000}"/>
    <cellStyle name="Normal 2 4 2 2 2" xfId="6" xr:uid="{00000000-0005-0000-0000-000036000000}"/>
    <cellStyle name="Normal 2 4 2 3" xfId="7" xr:uid="{00000000-0005-0000-0000-000037000000}"/>
    <cellStyle name="Normal 2 4 2 3 2" xfId="8" xr:uid="{00000000-0005-0000-0000-000038000000}"/>
    <cellStyle name="Normal 2 4 2 4" xfId="9" xr:uid="{00000000-0005-0000-0000-000039000000}"/>
    <cellStyle name="Normal 2 4 3" xfId="10" xr:uid="{00000000-0005-0000-0000-00003A000000}"/>
    <cellStyle name="Normal 2 4 3 2" xfId="11" xr:uid="{00000000-0005-0000-0000-00003B000000}"/>
    <cellStyle name="Normal 2 4 3 2 2" xfId="12" xr:uid="{00000000-0005-0000-0000-00003C000000}"/>
    <cellStyle name="Normal 2 4 3 3" xfId="13" xr:uid="{00000000-0005-0000-0000-00003D000000}"/>
    <cellStyle name="Normal 2 4 3 3 2" xfId="14" xr:uid="{00000000-0005-0000-0000-00003E000000}"/>
    <cellStyle name="Normal 2 4 3 4" xfId="15" xr:uid="{00000000-0005-0000-0000-00003F000000}"/>
    <cellStyle name="Normal 2 4 4" xfId="16" xr:uid="{00000000-0005-0000-0000-000040000000}"/>
    <cellStyle name="Normal 2 4 4 2" xfId="17" xr:uid="{00000000-0005-0000-0000-000041000000}"/>
    <cellStyle name="Normal 2 4 4 2 2" xfId="18" xr:uid="{00000000-0005-0000-0000-000042000000}"/>
    <cellStyle name="Normal 2 4 4 3" xfId="19" xr:uid="{00000000-0005-0000-0000-000043000000}"/>
    <cellStyle name="Normal 2 4 4 3 2" xfId="20" xr:uid="{00000000-0005-0000-0000-000044000000}"/>
    <cellStyle name="Normal 2 4 4 4" xfId="21" xr:uid="{00000000-0005-0000-0000-000045000000}"/>
    <cellStyle name="Normal 2 4 5" xfId="22" xr:uid="{00000000-0005-0000-0000-000046000000}"/>
    <cellStyle name="Normal 2 4 5 2" xfId="23" xr:uid="{00000000-0005-0000-0000-000047000000}"/>
    <cellStyle name="Normal 2 4 6" xfId="24" xr:uid="{00000000-0005-0000-0000-000048000000}"/>
    <cellStyle name="Normal 2 4 6 2" xfId="25" xr:uid="{00000000-0005-0000-0000-000049000000}"/>
    <cellStyle name="Normal 2 4 7" xfId="26" xr:uid="{00000000-0005-0000-0000-00004A000000}"/>
    <cellStyle name="Normal 3" xfId="27" xr:uid="{00000000-0005-0000-0000-00004B000000}"/>
    <cellStyle name="Normal 3 2" xfId="28" xr:uid="{00000000-0005-0000-0000-00004C000000}"/>
    <cellStyle name="Normal 3 2 2" xfId="29" xr:uid="{00000000-0005-0000-0000-00004D000000}"/>
    <cellStyle name="Normal 3 2 2 2" xfId="30" xr:uid="{00000000-0005-0000-0000-00004E000000}"/>
    <cellStyle name="Normal 3 2 3" xfId="31" xr:uid="{00000000-0005-0000-0000-00004F000000}"/>
    <cellStyle name="Normal 3 2 3 2" xfId="32" xr:uid="{00000000-0005-0000-0000-000050000000}"/>
    <cellStyle name="Normal 3 2 4" xfId="33" xr:uid="{00000000-0005-0000-0000-000051000000}"/>
    <cellStyle name="Normal 3 3" xfId="34" xr:uid="{00000000-0005-0000-0000-000052000000}"/>
    <cellStyle name="Normal 3 3 2" xfId="35" xr:uid="{00000000-0005-0000-0000-000053000000}"/>
    <cellStyle name="Normal 3 3 2 2" xfId="36" xr:uid="{00000000-0005-0000-0000-000054000000}"/>
    <cellStyle name="Normal 3 3 3" xfId="37" xr:uid="{00000000-0005-0000-0000-000055000000}"/>
    <cellStyle name="Normal 3 3 3 2" xfId="38" xr:uid="{00000000-0005-0000-0000-000056000000}"/>
    <cellStyle name="Normal 3 3 4" xfId="39" xr:uid="{00000000-0005-0000-0000-000057000000}"/>
    <cellStyle name="Normal 3 4" xfId="40" xr:uid="{00000000-0005-0000-0000-000058000000}"/>
    <cellStyle name="Normal 3 4 2" xfId="41" xr:uid="{00000000-0005-0000-0000-000059000000}"/>
    <cellStyle name="Normal 3 5" xfId="42" xr:uid="{00000000-0005-0000-0000-00005A000000}"/>
    <cellStyle name="Normal 3 5 2" xfId="43" xr:uid="{00000000-0005-0000-0000-00005B000000}"/>
    <cellStyle name="Normal 3 6" xfId="44" xr:uid="{00000000-0005-0000-0000-00005C000000}"/>
    <cellStyle name="Normal 4" xfId="45" xr:uid="{00000000-0005-0000-0000-00005D000000}"/>
    <cellStyle name="Normal 4 2" xfId="46" xr:uid="{00000000-0005-0000-0000-00005E000000}"/>
    <cellStyle name="Normal 4 2 2" xfId="47" xr:uid="{00000000-0005-0000-0000-00005F000000}"/>
    <cellStyle name="Normal 4 3" xfId="48" xr:uid="{00000000-0005-0000-0000-000060000000}"/>
    <cellStyle name="Normal 5" xfId="49" xr:uid="{00000000-0005-0000-0000-000061000000}"/>
    <cellStyle name="Normal 5 2" xfId="50" xr:uid="{00000000-0005-0000-0000-000062000000}"/>
    <cellStyle name="Normal 5 3" xfId="60" xr:uid="{8587A7FF-3C84-49DD-9718-B1B3B4AEE6C5}"/>
    <cellStyle name="Normal 6" xfId="51" xr:uid="{00000000-0005-0000-0000-000063000000}"/>
    <cellStyle name="Normal 7" xfId="52" xr:uid="{00000000-0005-0000-0000-000064000000}"/>
    <cellStyle name="Normal 8" xfId="53" xr:uid="{00000000-0005-0000-0000-000065000000}"/>
    <cellStyle name="Normal 8 2" xfId="54" xr:uid="{00000000-0005-0000-0000-000066000000}"/>
    <cellStyle name="Normal 8 2 2" xfId="55" xr:uid="{00000000-0005-0000-0000-000067000000}"/>
    <cellStyle name="Normal 9" xfId="56" xr:uid="{00000000-0005-0000-0000-000068000000}"/>
    <cellStyle name="Porcentaje 2" xfId="57" xr:uid="{00000000-0005-0000-0000-000069000000}"/>
  </cellStyles>
  <dxfs count="16">
    <dxf>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
      <fill>
        <patternFill patternType="solid">
          <bgColor rgb="FFFF0000"/>
        </patternFill>
      </fill>
    </dxf>
    <dxf>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492880</xdr:colOff>
      <xdr:row>0</xdr:row>
      <xdr:rowOff>71144</xdr:rowOff>
    </xdr:from>
    <xdr:to>
      <xdr:col>1</xdr:col>
      <xdr:colOff>656166</xdr:colOff>
      <xdr:row>3</xdr:row>
      <xdr:rowOff>196547</xdr:rowOff>
    </xdr:to>
    <xdr:pic>
      <xdr:nvPicPr>
        <xdr:cNvPr id="2" name="Imagen 1" descr="C:\Users\acer\Desktop\logo.jp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92760" y="71120"/>
          <a:ext cx="2077720" cy="99187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1146203</xdr:colOff>
      <xdr:row>1</xdr:row>
      <xdr:rowOff>321469</xdr:rowOff>
    </xdr:from>
    <xdr:to>
      <xdr:col>3</xdr:col>
      <xdr:colOff>2214562</xdr:colOff>
      <xdr:row>6</xdr:row>
      <xdr:rowOff>107156</xdr:rowOff>
    </xdr:to>
    <xdr:pic>
      <xdr:nvPicPr>
        <xdr:cNvPr id="2" name="3 Imagen" descr="C:\Users\acer\Desktop\logo.jpg">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1574800" y="387985"/>
          <a:ext cx="4763770" cy="1850390"/>
        </a:xfrm>
        <a:prstGeom prst="rect">
          <a:avLst/>
        </a:prstGeom>
        <a:noFill/>
        <a:ln>
          <a:noFill/>
        </a:ln>
      </xdr:spPr>
    </xdr:pic>
    <xdr:clientData/>
  </xdr:twoCellAnchor>
  <xdr:twoCellAnchor editAs="oneCell">
    <xdr:from>
      <xdr:col>37</xdr:col>
      <xdr:colOff>378951</xdr:colOff>
      <xdr:row>1</xdr:row>
      <xdr:rowOff>112662</xdr:rowOff>
    </xdr:from>
    <xdr:to>
      <xdr:col>37</xdr:col>
      <xdr:colOff>1145249</xdr:colOff>
      <xdr:row>2</xdr:row>
      <xdr:rowOff>85821</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39088060" y="179070"/>
          <a:ext cx="766445" cy="4876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455926</xdr:colOff>
      <xdr:row>0</xdr:row>
      <xdr:rowOff>159745</xdr:rowOff>
    </xdr:from>
    <xdr:to>
      <xdr:col>1</xdr:col>
      <xdr:colOff>381000</xdr:colOff>
      <xdr:row>3</xdr:row>
      <xdr:rowOff>193747</xdr:rowOff>
    </xdr:to>
    <xdr:pic>
      <xdr:nvPicPr>
        <xdr:cNvPr id="2" name="Imagen 1" descr="C:\Users\acer\Desktop\logo.jpg">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55295" y="159385"/>
          <a:ext cx="1544955" cy="59626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505543</xdr:colOff>
      <xdr:row>0</xdr:row>
      <xdr:rowOff>174101</xdr:rowOff>
    </xdr:from>
    <xdr:to>
      <xdr:col>1</xdr:col>
      <xdr:colOff>1214437</xdr:colOff>
      <xdr:row>4</xdr:row>
      <xdr:rowOff>297656</xdr:rowOff>
    </xdr:to>
    <xdr:pic>
      <xdr:nvPicPr>
        <xdr:cNvPr id="4" name="Imagen 3" descr="C:\Users\acer\Desktop\logo.jpg">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505460" y="173990"/>
          <a:ext cx="2146935" cy="98044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138022</xdr:colOff>
      <xdr:row>0</xdr:row>
      <xdr:rowOff>112144</xdr:rowOff>
    </xdr:from>
    <xdr:to>
      <xdr:col>1</xdr:col>
      <xdr:colOff>189781</xdr:colOff>
      <xdr:row>2</xdr:row>
      <xdr:rowOff>226603</xdr:rowOff>
    </xdr:to>
    <xdr:pic>
      <xdr:nvPicPr>
        <xdr:cNvPr id="3" name="Imagen 2" descr="C:\Users\acer\Desktop\logo.jpg">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137795" y="111760"/>
          <a:ext cx="965835" cy="6191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JOPLN/Planes/Plan%20Riesgo%20Anticorrucion/Plan%20Anticorrupcion%202017/Mapa%20Riesgo%20de%20Corrupcion%20Preliminar%202017/Formato%20racionalizacion%20tramites%20preli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elly/Desktop/CAR/2.%20RIESGOS%20POR%20PROCESO/Riesgos%202022%20-%20GES/Mapa%20de%20Riesgos%20Corrupcion%202022%20-%20G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 val="Opciones Tratamiento"/>
    </sheetNames>
    <sheetDataSet>
      <sheetData sheetId="0"/>
      <sheetData sheetId="1"/>
      <sheetData sheetId="2"/>
      <sheetData sheetId="3">
        <row r="2">
          <cell r="G2" t="str">
            <v>Normativas</v>
          </cell>
          <cell r="Q2" t="str">
            <v>SI</v>
          </cell>
        </row>
        <row r="3">
          <cell r="G3" t="str">
            <v>Administrativas</v>
          </cell>
          <cell r="Q3" t="str">
            <v>NO</v>
          </cell>
        </row>
        <row r="4">
          <cell r="G4" t="str">
            <v>Tecnologicas</v>
          </cell>
        </row>
      </sheetData>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Mapa corrupción"/>
      <sheetName val="Tabla probabilidad"/>
      <sheetName val="Tabla impacto"/>
      <sheetName val="Tabla valoración controles"/>
      <sheetName val="Tratamiento"/>
      <sheetName val="Control de actualizaciones"/>
      <sheetName val="Parámetros"/>
      <sheetName val="Proceso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A3" t="str">
            <v>Riesgos de corrupción</v>
          </cell>
        </row>
        <row r="4">
          <cell r="A4" t="str">
            <v>Conflicto de intereses</v>
          </cell>
        </row>
        <row r="5">
          <cell r="A5" t="str">
            <v>Riesgos de corrupción asociados a trámites y servicios</v>
          </cell>
        </row>
        <row r="30">
          <cell r="A30" t="str">
            <v>Casi Seguro</v>
          </cell>
        </row>
        <row r="31">
          <cell r="A31" t="str">
            <v>Probable</v>
          </cell>
        </row>
        <row r="32">
          <cell r="A32" t="str">
            <v>Posible</v>
          </cell>
        </row>
        <row r="33">
          <cell r="A33" t="str">
            <v>Improbable</v>
          </cell>
        </row>
        <row r="34">
          <cell r="A34" t="str">
            <v>Rara vez</v>
          </cell>
        </row>
        <row r="37">
          <cell r="A37" t="str">
            <v>Catastrófico</v>
          </cell>
        </row>
        <row r="38">
          <cell r="A38" t="str">
            <v>Mayor</v>
          </cell>
        </row>
        <row r="39">
          <cell r="A39" t="str">
            <v>Moderado</v>
          </cell>
        </row>
        <row r="59">
          <cell r="A59" t="str">
            <v>Directamente</v>
          </cell>
          <cell r="B59" t="str">
            <v>No Disminuye</v>
          </cell>
        </row>
        <row r="62">
          <cell r="A62" t="str">
            <v>Preventivo</v>
          </cell>
        </row>
        <row r="63">
          <cell r="A63" t="str">
            <v>Detectivo</v>
          </cell>
        </row>
        <row r="66">
          <cell r="A66" t="str">
            <v>Evitar</v>
          </cell>
        </row>
        <row r="67">
          <cell r="A67" t="str">
            <v>Reducir (transferir)</v>
          </cell>
        </row>
        <row r="68">
          <cell r="A68" t="str">
            <v>Reducir (mitigar)</v>
          </cell>
        </row>
        <row r="71">
          <cell r="A71" t="str">
            <v>Fuerte</v>
          </cell>
        </row>
        <row r="72">
          <cell r="A72" t="str">
            <v>Moderado</v>
          </cell>
        </row>
        <row r="73">
          <cell r="A73" t="str">
            <v>Débil</v>
          </cell>
        </row>
        <row r="76">
          <cell r="A76">
            <v>15</v>
          </cell>
          <cell r="C76">
            <v>15</v>
          </cell>
          <cell r="E76">
            <v>15</v>
          </cell>
          <cell r="G76">
            <v>15</v>
          </cell>
          <cell r="I76">
            <v>15</v>
          </cell>
          <cell r="K76">
            <v>15</v>
          </cell>
          <cell r="M76">
            <v>10</v>
          </cell>
        </row>
        <row r="77">
          <cell r="A77">
            <v>0</v>
          </cell>
          <cell r="C77">
            <v>0</v>
          </cell>
          <cell r="E77">
            <v>0</v>
          </cell>
          <cell r="G77">
            <v>10</v>
          </cell>
          <cell r="I77">
            <v>0</v>
          </cell>
          <cell r="K77">
            <v>0</v>
          </cell>
          <cell r="M77">
            <v>5</v>
          </cell>
        </row>
        <row r="78">
          <cell r="G78">
            <v>0</v>
          </cell>
          <cell r="M78">
            <v>0</v>
          </cell>
        </row>
        <row r="80">
          <cell r="A80" t="str">
            <v>Factor Externo: Político</v>
          </cell>
        </row>
        <row r="81">
          <cell r="A81" t="str">
            <v>Factor Externo: Económico</v>
          </cell>
        </row>
        <row r="82">
          <cell r="A82" t="str">
            <v>Factor Externo: Social</v>
          </cell>
        </row>
        <row r="83">
          <cell r="A83" t="str">
            <v>Factor Externo: Tecnológico</v>
          </cell>
        </row>
        <row r="84">
          <cell r="A84" t="str">
            <v>Factor Externo: Ambiental</v>
          </cell>
        </row>
        <row r="85">
          <cell r="A85" t="str">
            <v>Factor Externo: Legal</v>
          </cell>
        </row>
        <row r="86">
          <cell r="A86" t="str">
            <v>Factor Interno: Procesos</v>
          </cell>
        </row>
        <row r="87">
          <cell r="A87" t="str">
            <v>Factor Interno: Talento Humano</v>
          </cell>
        </row>
        <row r="88">
          <cell r="A88" t="str">
            <v>Factor Interno: Tecnología</v>
          </cell>
        </row>
        <row r="89">
          <cell r="A89" t="str">
            <v>Factor Interno: Infraestructura</v>
          </cell>
        </row>
        <row r="90">
          <cell r="A90" t="str">
            <v>Factor Interno: Conocimiento</v>
          </cell>
        </row>
        <row r="91">
          <cell r="A91" t="str">
            <v>Factor Interno: Relacionamiento con Partes Interesadas</v>
          </cell>
        </row>
      </sheetData>
      <sheetData sheetId="8">
        <row r="3">
          <cell r="A3" t="str">
            <v>Estratégico</v>
          </cell>
        </row>
        <row r="4">
          <cell r="A4" t="str">
            <v>Misional</v>
          </cell>
        </row>
        <row r="5">
          <cell r="A5" t="str">
            <v>Apoyo</v>
          </cell>
        </row>
        <row r="6">
          <cell r="A6" t="str">
            <v>Evaluación</v>
          </cell>
        </row>
        <row r="19">
          <cell r="A19" t="str">
            <v>Dirección General</v>
          </cell>
        </row>
        <row r="20">
          <cell r="A20" t="str">
            <v>Secretaría General</v>
          </cell>
        </row>
        <row r="21">
          <cell r="A21" t="str">
            <v>Dirección de Control Disciplinario</v>
          </cell>
        </row>
        <row r="22">
          <cell r="A22" t="str">
            <v>Oficina de Control Interno</v>
          </cell>
        </row>
        <row r="23">
          <cell r="A23" t="str">
            <v>Oficina de Tecnologías de la Información y las Comunicaciones</v>
          </cell>
        </row>
        <row r="24">
          <cell r="A24" t="str">
            <v>Oficina de Talento Humano</v>
          </cell>
        </row>
        <row r="25">
          <cell r="A25" t="str">
            <v>Oficina Asesora de Planeación</v>
          </cell>
        </row>
        <row r="26">
          <cell r="A26" t="str">
            <v>Oficina Asesora de Comunicaciones</v>
          </cell>
        </row>
        <row r="27">
          <cell r="A27" t="str">
            <v>Fondo para las Inversiones Ambientales en la Cuenca del Río Bogota</v>
          </cell>
        </row>
        <row r="28">
          <cell r="A28" t="str">
            <v>Dirección de Recursos Naturales</v>
          </cell>
        </row>
        <row r="29">
          <cell r="A29" t="str">
            <v>Dirección de Laboratorio e Innovación Ambiental</v>
          </cell>
        </row>
        <row r="30">
          <cell r="A30" t="str">
            <v>Dirección de Gestión del Ordenamiento Ambiental y Territorial</v>
          </cell>
        </row>
        <row r="31">
          <cell r="A31" t="str">
            <v>Dirección de Evaluación, Seguimeinto y Control Ambiental</v>
          </cell>
        </row>
        <row r="32">
          <cell r="A32" t="str">
            <v>Dirección Jurídica</v>
          </cell>
        </row>
        <row r="33">
          <cell r="A33" t="str">
            <v>Dirección de Infraestructura Ambiental</v>
          </cell>
        </row>
        <row r="34">
          <cell r="A34" t="str">
            <v>Dirección de Cultura Ambiental y Servicio al Ciudadano</v>
          </cell>
        </row>
        <row r="35">
          <cell r="A35" t="str">
            <v>Dirección Administrativa y Financiera</v>
          </cell>
        </row>
        <row r="36">
          <cell r="A36" t="str">
            <v>Dirección Regional Bogotá - La Calera</v>
          </cell>
        </row>
        <row r="37">
          <cell r="A37" t="str">
            <v>Dirección Regional Almeidas y Municipio de Guatavita</v>
          </cell>
        </row>
        <row r="38">
          <cell r="A38" t="str">
            <v>Dirección Regional Alto Magdalena</v>
          </cell>
        </row>
        <row r="39">
          <cell r="A39" t="str">
            <v>Dirección Regional Bajo Magdalena</v>
          </cell>
        </row>
        <row r="40">
          <cell r="A40" t="str">
            <v>Dirección Regional Chiquinquirá</v>
          </cell>
        </row>
        <row r="41">
          <cell r="A41" t="str">
            <v>Dirección Regional Gualivá</v>
          </cell>
        </row>
        <row r="42">
          <cell r="A42" t="str">
            <v>Dirección Regional Magdalena Centro</v>
          </cell>
        </row>
        <row r="43">
          <cell r="A43" t="str">
            <v>Dirección Regional Río Negro</v>
          </cell>
        </row>
        <row r="44">
          <cell r="A44" t="str">
            <v>Dirección Regional Sabana Centro</v>
          </cell>
        </row>
        <row r="45">
          <cell r="A45" t="str">
            <v>Dirección Regional Sabana Occidente</v>
          </cell>
        </row>
        <row r="46">
          <cell r="A46" t="str">
            <v>Dirección Regional Soacha</v>
          </cell>
        </row>
        <row r="47">
          <cell r="A47" t="str">
            <v>Dirección Regional Sumapaz</v>
          </cell>
        </row>
        <row r="48">
          <cell r="A48" t="str">
            <v>Dirección Regional Tequendama</v>
          </cell>
        </row>
        <row r="49">
          <cell r="A49" t="str">
            <v>Dirección Regional Ubaté</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I18"/>
  <sheetViews>
    <sheetView showGridLines="0" view="pageBreakPreview" zoomScale="50" zoomScaleNormal="70" zoomScaleSheetLayoutView="50" workbookViewId="0">
      <selection activeCell="D7" sqref="D7"/>
    </sheetView>
  </sheetViews>
  <sheetFormatPr baseColWidth="10" defaultColWidth="11.42578125" defaultRowHeight="12.75"/>
  <cols>
    <col min="1" max="1" width="28.7109375" style="2" customWidth="1"/>
    <col min="2" max="2" width="22.5703125" style="2" customWidth="1"/>
    <col min="3" max="3" width="73.28515625" style="2" customWidth="1"/>
    <col min="4" max="4" width="45.85546875" style="2" customWidth="1"/>
    <col min="5" max="5" width="23.42578125" style="2" customWidth="1"/>
    <col min="6" max="6" width="25.7109375" style="2" customWidth="1"/>
    <col min="7" max="7" width="45.7109375" style="2" customWidth="1"/>
    <col min="8" max="8" width="40.85546875" style="2" customWidth="1"/>
    <col min="9" max="9" width="40.28515625" style="2" customWidth="1"/>
    <col min="10" max="16384" width="11.42578125" style="2"/>
  </cols>
  <sheetData>
    <row r="1" spans="1:9" ht="39.75" customHeight="1">
      <c r="A1" s="152"/>
      <c r="B1" s="152"/>
      <c r="C1" s="153" t="s">
        <v>58</v>
      </c>
      <c r="D1" s="154"/>
      <c r="E1" s="154"/>
      <c r="F1" s="154"/>
      <c r="G1" s="154"/>
      <c r="H1" s="154"/>
      <c r="I1" s="155"/>
    </row>
    <row r="2" spans="1:9" ht="15.75" customHeight="1">
      <c r="A2" s="152"/>
      <c r="B2" s="152"/>
      <c r="C2" s="156"/>
      <c r="D2" s="157"/>
      <c r="E2" s="157"/>
      <c r="F2" s="157"/>
      <c r="G2" s="157"/>
      <c r="H2" s="157"/>
      <c r="I2" s="158"/>
    </row>
    <row r="3" spans="1:9" ht="12.75" customHeight="1">
      <c r="A3" s="152"/>
      <c r="B3" s="152"/>
      <c r="C3" s="159"/>
      <c r="D3" s="160"/>
      <c r="E3" s="160"/>
      <c r="F3" s="160"/>
      <c r="G3" s="160"/>
      <c r="H3" s="160"/>
      <c r="I3" s="161"/>
    </row>
    <row r="4" spans="1:9" s="20" customFormat="1" ht="36.75" customHeight="1">
      <c r="A4" s="152"/>
      <c r="B4" s="152"/>
      <c r="C4" s="148" t="s">
        <v>59</v>
      </c>
      <c r="D4" s="148"/>
      <c r="E4" s="148"/>
      <c r="F4" s="148"/>
      <c r="G4" s="149" t="s">
        <v>60</v>
      </c>
      <c r="H4" s="149"/>
      <c r="I4" s="149"/>
    </row>
    <row r="5" spans="1:9" s="20" customFormat="1" ht="34.5" customHeight="1">
      <c r="A5" s="27" t="s">
        <v>61</v>
      </c>
      <c r="B5" s="27" t="s">
        <v>62</v>
      </c>
      <c r="C5" s="27" t="s">
        <v>63</v>
      </c>
      <c r="D5" s="10" t="s">
        <v>64</v>
      </c>
      <c r="E5" s="27" t="s">
        <v>65</v>
      </c>
      <c r="F5" s="10" t="s">
        <v>66</v>
      </c>
      <c r="G5" s="15">
        <v>45777</v>
      </c>
      <c r="H5" s="15">
        <v>45898</v>
      </c>
      <c r="I5" s="15">
        <v>46022</v>
      </c>
    </row>
    <row r="6" spans="1:9" s="20" customFormat="1" ht="225" customHeight="1">
      <c r="A6" s="298" t="s">
        <v>67</v>
      </c>
      <c r="B6" s="299" t="s">
        <v>625</v>
      </c>
      <c r="C6" s="300" t="s">
        <v>68</v>
      </c>
      <c r="D6" s="301" t="s">
        <v>69</v>
      </c>
      <c r="E6" s="302" t="s">
        <v>9</v>
      </c>
      <c r="F6" s="303">
        <v>45835</v>
      </c>
      <c r="G6" s="128" t="s">
        <v>558</v>
      </c>
      <c r="H6" s="132" t="s">
        <v>534</v>
      </c>
      <c r="I6" s="132" t="s">
        <v>534</v>
      </c>
    </row>
    <row r="7" spans="1:9" s="20" customFormat="1" ht="179.25" customHeight="1">
      <c r="A7" s="304"/>
      <c r="B7" s="305"/>
      <c r="C7" s="300" t="s">
        <v>70</v>
      </c>
      <c r="D7" s="301" t="s">
        <v>71</v>
      </c>
      <c r="E7" s="302" t="s">
        <v>37</v>
      </c>
      <c r="F7" s="303">
        <v>45835</v>
      </c>
      <c r="G7" s="128" t="s">
        <v>559</v>
      </c>
      <c r="H7" s="127" t="s">
        <v>535</v>
      </c>
      <c r="I7" s="127" t="s">
        <v>535</v>
      </c>
    </row>
    <row r="8" spans="1:9" s="20" customFormat="1" ht="57" customHeight="1">
      <c r="A8" s="304"/>
      <c r="B8" s="299" t="s">
        <v>626</v>
      </c>
      <c r="C8" s="300" t="s">
        <v>72</v>
      </c>
      <c r="D8" s="301" t="s">
        <v>73</v>
      </c>
      <c r="E8" s="302" t="s">
        <v>9</v>
      </c>
      <c r="F8" s="303">
        <v>45835</v>
      </c>
      <c r="G8" s="128" t="s">
        <v>74</v>
      </c>
      <c r="H8" s="162" t="s">
        <v>578</v>
      </c>
      <c r="I8" s="162" t="s">
        <v>577</v>
      </c>
    </row>
    <row r="9" spans="1:9" s="20" customFormat="1" ht="66.95" customHeight="1">
      <c r="A9" s="304"/>
      <c r="B9" s="305"/>
      <c r="C9" s="300" t="s">
        <v>75</v>
      </c>
      <c r="D9" s="301" t="s">
        <v>76</v>
      </c>
      <c r="E9" s="302" t="s">
        <v>9</v>
      </c>
      <c r="F9" s="303">
        <v>45835</v>
      </c>
      <c r="G9" s="128" t="s">
        <v>77</v>
      </c>
      <c r="H9" s="163"/>
      <c r="I9" s="163"/>
    </row>
    <row r="10" spans="1:9" s="20" customFormat="1" ht="153" customHeight="1">
      <c r="A10" s="304"/>
      <c r="B10" s="299" t="s">
        <v>627</v>
      </c>
      <c r="C10" s="300" t="s">
        <v>78</v>
      </c>
      <c r="D10" s="301" t="s">
        <v>79</v>
      </c>
      <c r="E10" s="302" t="s">
        <v>37</v>
      </c>
      <c r="F10" s="306" t="s">
        <v>80</v>
      </c>
      <c r="G10" s="128" t="s">
        <v>560</v>
      </c>
      <c r="H10" s="127" t="s">
        <v>536</v>
      </c>
      <c r="I10" s="127" t="s">
        <v>536</v>
      </c>
    </row>
    <row r="11" spans="1:9" s="20" customFormat="1" ht="173.25" customHeight="1">
      <c r="A11" s="304"/>
      <c r="B11" s="299"/>
      <c r="C11" s="300" t="s">
        <v>81</v>
      </c>
      <c r="D11" s="301" t="s">
        <v>82</v>
      </c>
      <c r="E11" s="302" t="s">
        <v>37</v>
      </c>
      <c r="F11" s="307" t="s">
        <v>83</v>
      </c>
      <c r="G11" s="128" t="s">
        <v>561</v>
      </c>
      <c r="H11" s="127" t="s">
        <v>537</v>
      </c>
      <c r="I11" s="127" t="s">
        <v>537</v>
      </c>
    </row>
    <row r="12" spans="1:9" s="20" customFormat="1" ht="127.5" customHeight="1">
      <c r="A12" s="304"/>
      <c r="B12" s="301" t="s">
        <v>84</v>
      </c>
      <c r="C12" s="300" t="s">
        <v>85</v>
      </c>
      <c r="D12" s="301" t="s">
        <v>86</v>
      </c>
      <c r="E12" s="302" t="s">
        <v>37</v>
      </c>
      <c r="F12" s="308" t="s">
        <v>87</v>
      </c>
      <c r="G12" s="128" t="s">
        <v>88</v>
      </c>
      <c r="H12" s="133" t="s">
        <v>578</v>
      </c>
      <c r="I12" s="31" t="s">
        <v>577</v>
      </c>
    </row>
    <row r="13" spans="1:9" s="20" customFormat="1" ht="83.25" customHeight="1">
      <c r="A13" s="309"/>
      <c r="B13" s="301" t="s">
        <v>89</v>
      </c>
      <c r="C13" s="300" t="s">
        <v>90</v>
      </c>
      <c r="D13" s="301" t="s">
        <v>91</v>
      </c>
      <c r="E13" s="301" t="s">
        <v>92</v>
      </c>
      <c r="F13" s="308" t="s">
        <v>93</v>
      </c>
      <c r="G13" s="127" t="s">
        <v>94</v>
      </c>
      <c r="H13" s="127" t="s">
        <v>579</v>
      </c>
      <c r="I13" s="127" t="s">
        <v>579</v>
      </c>
    </row>
    <row r="14" spans="1:9" ht="58.5" customHeight="1">
      <c r="A14" s="310" t="s">
        <v>95</v>
      </c>
      <c r="B14" s="301" t="s">
        <v>96</v>
      </c>
      <c r="C14" s="300" t="s">
        <v>97</v>
      </c>
      <c r="D14" s="301" t="s">
        <v>98</v>
      </c>
      <c r="E14" s="301" t="s">
        <v>55</v>
      </c>
      <c r="F14" s="311" t="s">
        <v>99</v>
      </c>
      <c r="G14" s="126" t="s">
        <v>100</v>
      </c>
      <c r="H14" s="126" t="s">
        <v>100</v>
      </c>
      <c r="I14" s="127" t="s">
        <v>100</v>
      </c>
    </row>
    <row r="15" spans="1:9" ht="72.75" customHeight="1">
      <c r="A15" s="312"/>
      <c r="B15" s="313" t="s">
        <v>101</v>
      </c>
      <c r="C15" s="300" t="s">
        <v>102</v>
      </c>
      <c r="D15" s="301" t="s">
        <v>103</v>
      </c>
      <c r="E15" s="301" t="s">
        <v>55</v>
      </c>
      <c r="F15" s="311" t="s">
        <v>99</v>
      </c>
      <c r="G15" s="126" t="s">
        <v>575</v>
      </c>
      <c r="H15" s="126" t="s">
        <v>575</v>
      </c>
      <c r="I15" s="126" t="s">
        <v>604</v>
      </c>
    </row>
    <row r="16" spans="1:9" ht="55.5" customHeight="1">
      <c r="A16" s="314"/>
      <c r="B16" s="315"/>
      <c r="C16" s="300" t="s">
        <v>104</v>
      </c>
      <c r="D16" s="301" t="s">
        <v>105</v>
      </c>
      <c r="E16" s="301" t="s">
        <v>55</v>
      </c>
      <c r="F16" s="311" t="s">
        <v>99</v>
      </c>
      <c r="G16" s="126" t="s">
        <v>100</v>
      </c>
      <c r="H16" s="126" t="s">
        <v>100</v>
      </c>
      <c r="I16" s="126" t="s">
        <v>100</v>
      </c>
    </row>
    <row r="17" spans="1:9" ht="69" customHeight="1">
      <c r="A17" s="310" t="s">
        <v>106</v>
      </c>
      <c r="B17" s="313" t="s">
        <v>107</v>
      </c>
      <c r="C17" s="300" t="s">
        <v>108</v>
      </c>
      <c r="D17" s="301" t="s">
        <v>109</v>
      </c>
      <c r="E17" s="306" t="s">
        <v>110</v>
      </c>
      <c r="F17" s="311" t="s">
        <v>111</v>
      </c>
      <c r="G17" s="125" t="s">
        <v>112</v>
      </c>
      <c r="H17" s="126" t="s">
        <v>547</v>
      </c>
      <c r="I17" s="143" t="s">
        <v>589</v>
      </c>
    </row>
    <row r="18" spans="1:9" ht="408.75" customHeight="1">
      <c r="A18" s="314"/>
      <c r="B18" s="315"/>
      <c r="C18" s="300" t="s">
        <v>113</v>
      </c>
      <c r="D18" s="301" t="s">
        <v>114</v>
      </c>
      <c r="E18" s="306" t="s">
        <v>115</v>
      </c>
      <c r="F18" s="311" t="s">
        <v>116</v>
      </c>
      <c r="G18" s="125" t="s">
        <v>117</v>
      </c>
      <c r="H18" s="126" t="s">
        <v>553</v>
      </c>
      <c r="I18" s="297" t="s">
        <v>615</v>
      </c>
    </row>
  </sheetData>
  <mergeCells count="14">
    <mergeCell ref="C4:F4"/>
    <mergeCell ref="G4:I4"/>
    <mergeCell ref="A6:A13"/>
    <mergeCell ref="A14:A16"/>
    <mergeCell ref="A17:A18"/>
    <mergeCell ref="B6:B7"/>
    <mergeCell ref="B8:B9"/>
    <mergeCell ref="B10:B11"/>
    <mergeCell ref="B15:B16"/>
    <mergeCell ref="B17:B18"/>
    <mergeCell ref="A1:B4"/>
    <mergeCell ref="C1:I3"/>
    <mergeCell ref="H8:H9"/>
    <mergeCell ref="I8:I9"/>
  </mergeCells>
  <printOptions horizontalCentered="1" verticalCentered="1"/>
  <pageMargins left="0.70866141732283505" right="0.70866141732283505" top="0.196850393700787" bottom="0.23622047244094499" header="3.9370078740157501E-2" footer="7.8740157480315001E-2"/>
  <pageSetup paperSize="5" scale="47" orientation="landscape" r:id="rId1"/>
  <headerFooter>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FT55"/>
  <sheetViews>
    <sheetView showGridLines="0" view="pageBreakPreview" topLeftCell="AA23" zoomScale="67" zoomScaleNormal="67" zoomScaleSheetLayoutView="67" zoomScalePageLayoutView="42" workbookViewId="0">
      <selection activeCell="AL26" sqref="AL26"/>
    </sheetView>
  </sheetViews>
  <sheetFormatPr baseColWidth="10" defaultColWidth="11.42578125" defaultRowHeight="5.65" customHeight="1"/>
  <cols>
    <col min="1" max="1" width="6.42578125" style="42" customWidth="1"/>
    <col min="2" max="2" width="17.5703125" style="42" customWidth="1"/>
    <col min="3" max="4" width="37.85546875" style="42" customWidth="1"/>
    <col min="5" max="5" width="24.42578125" style="42" customWidth="1"/>
    <col min="6" max="6" width="29.85546875" style="42" customWidth="1"/>
    <col min="7" max="10" width="11.5703125" style="42" customWidth="1"/>
    <col min="11" max="11" width="18.28515625" style="42" customWidth="1"/>
    <col min="12" max="12" width="27.42578125" style="42" customWidth="1"/>
    <col min="13" max="13" width="8.28515625" style="43" customWidth="1"/>
    <col min="14" max="14" width="13" style="43" customWidth="1"/>
    <col min="15" max="15" width="12.140625" style="43" customWidth="1"/>
    <col min="16" max="16" width="10.85546875" style="43" customWidth="1"/>
    <col min="17" max="17" width="14.5703125" style="43" customWidth="1"/>
    <col min="18" max="18" width="12.5703125" style="43" customWidth="1"/>
    <col min="19" max="19" width="5.7109375" style="40" customWidth="1"/>
    <col min="20" max="20" width="31.140625" style="40" customWidth="1"/>
    <col min="21" max="21" width="10.28515625" style="40" customWidth="1"/>
    <col min="22" max="22" width="7" style="40" customWidth="1"/>
    <col min="23" max="26" width="7.140625" style="40" customWidth="1"/>
    <col min="27" max="27" width="7.85546875" style="43" customWidth="1"/>
    <col min="28" max="28" width="8.140625" style="43" customWidth="1"/>
    <col min="29" max="29" width="7.85546875" style="43" customWidth="1"/>
    <col min="30" max="30" width="7.5703125" style="43" customWidth="1"/>
    <col min="31" max="31" width="10.7109375" style="43" customWidth="1"/>
    <col min="32" max="32" width="20.140625" style="43" customWidth="1"/>
    <col min="33" max="33" width="8.85546875" style="43" customWidth="1"/>
    <col min="34" max="34" width="35.42578125" style="43" customWidth="1"/>
    <col min="35" max="35" width="28.5703125" style="43" customWidth="1"/>
    <col min="36" max="36" width="24.7109375" style="43" customWidth="1"/>
    <col min="37" max="37" width="20.5703125" style="43" customWidth="1"/>
    <col min="38" max="38" width="50.5703125" style="43" customWidth="1"/>
    <col min="39" max="39" width="24.42578125" style="136" customWidth="1"/>
    <col min="40" max="40" width="11.42578125" style="43"/>
    <col min="41" max="41" width="43.28515625" style="43" customWidth="1"/>
    <col min="42" max="16384" width="11.42578125" style="43"/>
  </cols>
  <sheetData>
    <row r="1" spans="1:46" ht="5.25" customHeight="1"/>
    <row r="2" spans="1:46" ht="40.5" customHeight="1">
      <c r="A2" s="44"/>
      <c r="B2" s="45"/>
      <c r="C2" s="45"/>
      <c r="D2" s="45"/>
      <c r="E2" s="46"/>
      <c r="F2" s="189" t="s">
        <v>118</v>
      </c>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1"/>
      <c r="AJ2" s="198" t="s">
        <v>119</v>
      </c>
      <c r="AK2" s="199"/>
      <c r="AL2" s="199"/>
      <c r="AM2" s="200"/>
    </row>
    <row r="3" spans="1:46" ht="28.5" customHeight="1">
      <c r="A3" s="47"/>
      <c r="E3" s="48"/>
      <c r="F3" s="192"/>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4"/>
      <c r="AJ3" s="201"/>
      <c r="AK3" s="202"/>
      <c r="AL3" s="202"/>
      <c r="AM3" s="203"/>
    </row>
    <row r="4" spans="1:46" ht="33.6" customHeight="1">
      <c r="A4" s="47"/>
      <c r="E4" s="48"/>
      <c r="F4" s="195"/>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7"/>
      <c r="AJ4" s="204"/>
      <c r="AK4" s="205"/>
      <c r="AL4" s="205"/>
      <c r="AM4" s="206"/>
    </row>
    <row r="5" spans="1:46" ht="28.5" customHeight="1">
      <c r="A5" s="47"/>
      <c r="E5" s="48"/>
      <c r="F5" s="207" t="s">
        <v>120</v>
      </c>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9"/>
      <c r="AJ5" s="216" t="s">
        <v>121</v>
      </c>
      <c r="AK5" s="217"/>
      <c r="AL5" s="217"/>
      <c r="AM5" s="218"/>
    </row>
    <row r="6" spans="1:46" ht="31.5" customHeight="1">
      <c r="A6" s="47"/>
      <c r="E6" s="48"/>
      <c r="F6" s="210"/>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2"/>
      <c r="AJ6" s="216" t="s">
        <v>122</v>
      </c>
      <c r="AK6" s="217"/>
      <c r="AL6" s="217"/>
      <c r="AM6" s="218"/>
    </row>
    <row r="7" spans="1:46" ht="23.25" customHeight="1">
      <c r="A7" s="49"/>
      <c r="B7" s="50"/>
      <c r="C7" s="50"/>
      <c r="D7" s="50"/>
      <c r="E7" s="51"/>
      <c r="F7" s="213"/>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5"/>
      <c r="AJ7" s="216" t="s">
        <v>123</v>
      </c>
      <c r="AK7" s="217"/>
      <c r="AL7" s="217"/>
      <c r="AM7" s="218"/>
    </row>
    <row r="8" spans="1:46" s="39" customFormat="1" ht="15.75" customHeight="1">
      <c r="A8" s="52"/>
      <c r="B8" s="52"/>
      <c r="C8" s="52"/>
      <c r="D8" s="52"/>
      <c r="E8" s="52"/>
      <c r="F8" s="52"/>
      <c r="G8" s="52"/>
      <c r="H8" s="52"/>
      <c r="I8" s="52"/>
      <c r="J8" s="52"/>
      <c r="K8" s="52"/>
      <c r="L8" s="52"/>
      <c r="M8" s="52"/>
      <c r="N8" s="52"/>
      <c r="O8" s="52"/>
      <c r="P8" s="52"/>
      <c r="Q8" s="52"/>
      <c r="R8" s="52"/>
      <c r="S8" s="91"/>
      <c r="T8" s="91"/>
      <c r="U8" s="91"/>
      <c r="V8" s="91"/>
      <c r="W8" s="91"/>
      <c r="X8" s="91"/>
      <c r="Y8" s="91"/>
      <c r="Z8" s="91"/>
      <c r="AC8" s="52"/>
      <c r="AD8" s="52"/>
      <c r="AE8" s="52"/>
      <c r="AF8" s="52"/>
      <c r="AM8" s="137"/>
    </row>
    <row r="9" spans="1:46" ht="15.75" customHeight="1">
      <c r="A9" s="228" t="s">
        <v>124</v>
      </c>
      <c r="B9" s="229"/>
      <c r="C9" s="229"/>
      <c r="D9" s="229"/>
      <c r="E9" s="229"/>
      <c r="F9" s="229"/>
      <c r="G9" s="229"/>
      <c r="H9" s="229"/>
      <c r="I9" s="229"/>
      <c r="J9" s="229"/>
      <c r="K9" s="229"/>
      <c r="L9" s="230"/>
      <c r="M9" s="237" t="s">
        <v>125</v>
      </c>
      <c r="N9" s="238"/>
      <c r="O9" s="238"/>
      <c r="P9" s="238"/>
      <c r="Q9" s="238"/>
      <c r="R9" s="239"/>
      <c r="S9" s="164" t="s">
        <v>126</v>
      </c>
      <c r="T9" s="165"/>
      <c r="U9" s="165"/>
      <c r="V9" s="165"/>
      <c r="W9" s="165"/>
      <c r="X9" s="165"/>
      <c r="Y9" s="165"/>
      <c r="Z9" s="166"/>
      <c r="AA9" s="173" t="s">
        <v>127</v>
      </c>
      <c r="AB9" s="174"/>
      <c r="AC9" s="174"/>
      <c r="AD9" s="174"/>
      <c r="AE9" s="174"/>
      <c r="AF9" s="174"/>
      <c r="AG9" s="174"/>
      <c r="AH9" s="179" t="s">
        <v>128</v>
      </c>
      <c r="AI9" s="180"/>
      <c r="AJ9" s="180"/>
      <c r="AK9" s="181"/>
      <c r="AL9" s="185" t="s">
        <v>129</v>
      </c>
      <c r="AM9" s="186"/>
    </row>
    <row r="10" spans="1:46" ht="20.25" customHeight="1">
      <c r="A10" s="231"/>
      <c r="B10" s="232"/>
      <c r="C10" s="232"/>
      <c r="D10" s="232"/>
      <c r="E10" s="232"/>
      <c r="F10" s="232"/>
      <c r="G10" s="232"/>
      <c r="H10" s="232"/>
      <c r="I10" s="232"/>
      <c r="J10" s="232"/>
      <c r="K10" s="232"/>
      <c r="L10" s="233"/>
      <c r="M10" s="240"/>
      <c r="N10" s="241"/>
      <c r="O10" s="241"/>
      <c r="P10" s="241"/>
      <c r="Q10" s="241"/>
      <c r="R10" s="242"/>
      <c r="S10" s="167"/>
      <c r="T10" s="168"/>
      <c r="U10" s="168"/>
      <c r="V10" s="168"/>
      <c r="W10" s="168"/>
      <c r="X10" s="168"/>
      <c r="Y10" s="168"/>
      <c r="Z10" s="169"/>
      <c r="AA10" s="175"/>
      <c r="AB10" s="176"/>
      <c r="AC10" s="176"/>
      <c r="AD10" s="176"/>
      <c r="AE10" s="176"/>
      <c r="AF10" s="176"/>
      <c r="AG10" s="176"/>
      <c r="AH10" s="182"/>
      <c r="AI10" s="183"/>
      <c r="AJ10" s="183"/>
      <c r="AK10" s="184"/>
      <c r="AL10" s="187"/>
      <c r="AM10" s="188"/>
    </row>
    <row r="11" spans="1:46" ht="0.95" customHeight="1">
      <c r="A11" s="234"/>
      <c r="B11" s="235"/>
      <c r="C11" s="235"/>
      <c r="D11" s="235"/>
      <c r="E11" s="235"/>
      <c r="F11" s="235"/>
      <c r="G11" s="235"/>
      <c r="H11" s="235"/>
      <c r="I11" s="235"/>
      <c r="J11" s="235"/>
      <c r="K11" s="235"/>
      <c r="L11" s="236"/>
      <c r="M11" s="243"/>
      <c r="N11" s="244"/>
      <c r="O11" s="244"/>
      <c r="P11" s="244"/>
      <c r="Q11" s="244"/>
      <c r="R11" s="245"/>
      <c r="S11" s="170"/>
      <c r="T11" s="171"/>
      <c r="U11" s="171"/>
      <c r="V11" s="171"/>
      <c r="W11" s="171"/>
      <c r="X11" s="171"/>
      <c r="Y11" s="171"/>
      <c r="Z11" s="172"/>
      <c r="AA11" s="177"/>
      <c r="AB11" s="178"/>
      <c r="AC11" s="178"/>
      <c r="AD11" s="178"/>
      <c r="AE11" s="178"/>
      <c r="AF11" s="178"/>
      <c r="AG11" s="178"/>
      <c r="AH11" s="108"/>
      <c r="AI11" s="109"/>
      <c r="AJ11" s="109"/>
      <c r="AK11" s="109"/>
      <c r="AL11" s="109"/>
      <c r="AM11" s="138"/>
    </row>
    <row r="12" spans="1:46" ht="213.6" customHeight="1">
      <c r="A12" s="53" t="s">
        <v>130</v>
      </c>
      <c r="B12" s="53" t="s">
        <v>131</v>
      </c>
      <c r="C12" s="53" t="s">
        <v>132</v>
      </c>
      <c r="D12" s="53" t="s">
        <v>133</v>
      </c>
      <c r="E12" s="53" t="s">
        <v>134</v>
      </c>
      <c r="F12" s="53" t="s">
        <v>135</v>
      </c>
      <c r="G12" s="53" t="s">
        <v>136</v>
      </c>
      <c r="H12" s="53" t="s">
        <v>137</v>
      </c>
      <c r="I12" s="53" t="s">
        <v>138</v>
      </c>
      <c r="J12" s="53" t="s">
        <v>139</v>
      </c>
      <c r="K12" s="53" t="s">
        <v>140</v>
      </c>
      <c r="L12" s="53" t="s">
        <v>141</v>
      </c>
      <c r="M12" s="83" t="s">
        <v>142</v>
      </c>
      <c r="N12" s="84" t="s">
        <v>143</v>
      </c>
      <c r="O12" s="84" t="s">
        <v>144</v>
      </c>
      <c r="P12" s="84" t="s">
        <v>145</v>
      </c>
      <c r="Q12" s="84" t="s">
        <v>146</v>
      </c>
      <c r="R12" s="84" t="s">
        <v>147</v>
      </c>
      <c r="S12" s="92" t="s">
        <v>148</v>
      </c>
      <c r="T12" s="92" t="s">
        <v>149</v>
      </c>
      <c r="U12" s="92" t="s">
        <v>150</v>
      </c>
      <c r="V12" s="92" t="s">
        <v>151</v>
      </c>
      <c r="W12" s="92" t="s">
        <v>152</v>
      </c>
      <c r="X12" s="92" t="s">
        <v>153</v>
      </c>
      <c r="Y12" s="92" t="s">
        <v>154</v>
      </c>
      <c r="Z12" s="92" t="s">
        <v>155</v>
      </c>
      <c r="AA12" s="107" t="s">
        <v>156</v>
      </c>
      <c r="AB12" s="107" t="s">
        <v>157</v>
      </c>
      <c r="AC12" s="107" t="s">
        <v>144</v>
      </c>
      <c r="AD12" s="107" t="s">
        <v>158</v>
      </c>
      <c r="AE12" s="107" t="s">
        <v>159</v>
      </c>
      <c r="AF12" s="107" t="s">
        <v>160</v>
      </c>
      <c r="AG12" s="107" t="s">
        <v>161</v>
      </c>
      <c r="AH12" s="110" t="s">
        <v>162</v>
      </c>
      <c r="AI12" s="110" t="s">
        <v>163</v>
      </c>
      <c r="AJ12" s="110" t="s">
        <v>164</v>
      </c>
      <c r="AK12" s="110" t="s">
        <v>165</v>
      </c>
      <c r="AL12" s="111" t="s">
        <v>166</v>
      </c>
      <c r="AM12" s="139" t="s">
        <v>167</v>
      </c>
      <c r="AT12" s="123"/>
    </row>
    <row r="13" spans="1:46" s="40" customFormat="1" ht="273" customHeight="1">
      <c r="A13" s="54">
        <v>1</v>
      </c>
      <c r="B13" s="55" t="s">
        <v>168</v>
      </c>
      <c r="C13" s="56" t="s">
        <v>169</v>
      </c>
      <c r="D13" s="56" t="s">
        <v>170</v>
      </c>
      <c r="E13" s="57" t="s">
        <v>171</v>
      </c>
      <c r="F13" s="56" t="s">
        <v>172</v>
      </c>
      <c r="G13" s="58" t="s">
        <v>173</v>
      </c>
      <c r="H13" s="58" t="s">
        <v>173</v>
      </c>
      <c r="I13" s="58" t="s">
        <v>173</v>
      </c>
      <c r="J13" s="58" t="s">
        <v>173</v>
      </c>
      <c r="K13" s="59" t="s">
        <v>174</v>
      </c>
      <c r="L13" s="56" t="s">
        <v>175</v>
      </c>
      <c r="M13" s="54">
        <v>2</v>
      </c>
      <c r="N13" s="75" t="str">
        <f>IF(M13&lt;=0,"",IF(M13&lt;=1,"RARA VEZ",IF(M13&lt;=2,"IMPROBABLE",IF(M13&lt;=3,"POSIBLE",IF(M13&lt;=4,"PROBABLE","CASI SEGURO")))))</f>
        <v>IMPROBABLE</v>
      </c>
      <c r="O13" s="54">
        <v>13</v>
      </c>
      <c r="P13" s="75" t="str">
        <f>IF(O13&lt;=0,"",IF(O13&lt;=5,"MODERADO",IF(O13&lt;=11,"MAYOR","CATASTROFICO")))</f>
        <v>CATASTROFICO</v>
      </c>
      <c r="Q13" s="54">
        <f>(M13*O13)</f>
        <v>26</v>
      </c>
      <c r="R13" s="93" t="str">
        <f>IF(Q13&lt;=0,"",IF(Q13&lt;=25,"MODERADA",IF(Q13&lt;=55,"ALTA",IF(AND(Q13&gt;=60),"EXTREMA"))))</f>
        <v>ALTA</v>
      </c>
      <c r="S13" s="94">
        <v>1</v>
      </c>
      <c r="T13" s="95" t="s">
        <v>176</v>
      </c>
      <c r="U13" s="75" t="str">
        <f>IF(OR(V13="Preventivo",V13="Detectivo"),"Probabilidad",IF(V13="Correctivo","Impacto",""))</f>
        <v>Probabilidad</v>
      </c>
      <c r="V13" s="96" t="s">
        <v>177</v>
      </c>
      <c r="W13" s="75" t="s">
        <v>178</v>
      </c>
      <c r="X13" s="75" t="s">
        <v>179</v>
      </c>
      <c r="Y13" s="75" t="s">
        <v>180</v>
      </c>
      <c r="Z13" s="75" t="s">
        <v>181</v>
      </c>
      <c r="AA13" s="54">
        <v>2</v>
      </c>
      <c r="AB13" s="75" t="str">
        <f>IF(AA13&lt;=1,"RARA VEZ",IF(AA13&lt;=2,"IMPROBABLE","POSIBLE"))</f>
        <v>IMPROBABLE</v>
      </c>
      <c r="AC13" s="54">
        <f>+O13</f>
        <v>13</v>
      </c>
      <c r="AD13" s="96" t="str">
        <f>+P13</f>
        <v>CATASTROFICO</v>
      </c>
      <c r="AE13" s="54">
        <f>(AA13*AC13)</f>
        <v>26</v>
      </c>
      <c r="AF13" s="93" t="str">
        <f>IF(AE13&lt;=0,"",IF(AE13&lt;=51,"MODERADA",IF(AE13&gt;=75,"ALTA",IF(AND(AE13&gt;=76),"EXTREMA"))))</f>
        <v>MODERADA</v>
      </c>
      <c r="AG13" s="112" t="s">
        <v>182</v>
      </c>
      <c r="AH13" s="113" t="s">
        <v>183</v>
      </c>
      <c r="AI13" s="113" t="s">
        <v>184</v>
      </c>
      <c r="AJ13" s="114" t="s">
        <v>185</v>
      </c>
      <c r="AK13" s="145">
        <v>46034</v>
      </c>
      <c r="AL13" s="124" t="s">
        <v>580</v>
      </c>
      <c r="AM13" s="140" t="s">
        <v>295</v>
      </c>
    </row>
    <row r="14" spans="1:46" s="40" customFormat="1" ht="279" customHeight="1">
      <c r="A14" s="246">
        <v>2</v>
      </c>
      <c r="B14" s="257" t="s">
        <v>186</v>
      </c>
      <c r="C14" s="249" t="s">
        <v>187</v>
      </c>
      <c r="D14" s="249" t="s">
        <v>188</v>
      </c>
      <c r="E14" s="249" t="s">
        <v>189</v>
      </c>
      <c r="F14" s="249" t="s">
        <v>190</v>
      </c>
      <c r="G14" s="252" t="s">
        <v>191</v>
      </c>
      <c r="H14" s="252" t="s">
        <v>191</v>
      </c>
      <c r="I14" s="252" t="s">
        <v>191</v>
      </c>
      <c r="J14" s="252" t="s">
        <v>191</v>
      </c>
      <c r="K14" s="246" t="s">
        <v>192</v>
      </c>
      <c r="L14" s="252" t="s">
        <v>193</v>
      </c>
      <c r="M14" s="222">
        <v>5</v>
      </c>
      <c r="N14" s="219" t="str">
        <f>IF(M14&lt;=0,"",IF(M14&lt;=1,"RARA VEZ",IF(M14&lt;=2,"IMPROBABLE",IF(M14&lt;=3,"POSIBLE",IF(M14&lt;=4,"PROBABLE","CASI SEGURO")))))</f>
        <v>CASI SEGURO</v>
      </c>
      <c r="O14" s="222">
        <v>13</v>
      </c>
      <c r="P14" s="219" t="str">
        <f>IF(O14&lt;=0,"",IF(O14&lt;=5,"MODERADO",IF(O14&lt;=11,"MAYOR","CATASTROFICO")))</f>
        <v>CATASTROFICO</v>
      </c>
      <c r="Q14" s="222">
        <f>(M14*O14)</f>
        <v>65</v>
      </c>
      <c r="R14" s="225" t="str">
        <f>IF(Q14&lt;=0,"",IF(Q14&lt;=25,"MODERADA",IF(Q14&lt;=50,"ALTA",IF(AND(Q14&gt;=60),"EXTREMA"))))</f>
        <v>EXTREMA</v>
      </c>
      <c r="S14" s="94">
        <v>2</v>
      </c>
      <c r="T14" s="95" t="s">
        <v>194</v>
      </c>
      <c r="U14" s="75" t="str">
        <f t="shared" ref="U14" si="0">IF(OR(V14="Preventivo",V14="Detectivo"),"Probabilidad",IF(V14="Correctivo","Impacto",""))</f>
        <v>Probabilidad</v>
      </c>
      <c r="V14" s="96" t="s">
        <v>177</v>
      </c>
      <c r="W14" s="75" t="s">
        <v>178</v>
      </c>
      <c r="X14" s="75" t="s">
        <v>179</v>
      </c>
      <c r="Y14" s="75" t="s">
        <v>180</v>
      </c>
      <c r="Z14" s="75" t="s">
        <v>181</v>
      </c>
      <c r="AA14" s="54">
        <v>3</v>
      </c>
      <c r="AB14" s="75" t="str">
        <f t="shared" ref="AB14" si="1">IF(AA14&lt;=1,"RARA VEZ",IF(AA14&lt;=2,"IMPROBABLE","POSIBLE"))</f>
        <v>POSIBLE</v>
      </c>
      <c r="AC14" s="54">
        <f>+O13</f>
        <v>13</v>
      </c>
      <c r="AD14" s="96" t="str">
        <f>+P13</f>
        <v>CATASTROFICO</v>
      </c>
      <c r="AE14" s="54">
        <f t="shared" ref="AE14" si="2">(AA14*AC14)</f>
        <v>39</v>
      </c>
      <c r="AF14" s="93" t="str">
        <f>IF(AE14&lt;=0,"",IF(AE14&lt;=51,"MODERADA",IF(AE14&gt;=75,"ALTA",IF(AND(AE14&gt;=76),"EXTREMA"))))</f>
        <v>MODERADA</v>
      </c>
      <c r="AG14" s="112" t="s">
        <v>182</v>
      </c>
      <c r="AH14" s="95" t="s">
        <v>195</v>
      </c>
      <c r="AI14" s="95" t="s">
        <v>196</v>
      </c>
      <c r="AJ14" s="114" t="s">
        <v>185</v>
      </c>
      <c r="AK14" s="135">
        <v>46034</v>
      </c>
      <c r="AL14" s="316" t="s">
        <v>608</v>
      </c>
      <c r="AM14" s="140" t="s">
        <v>295</v>
      </c>
    </row>
    <row r="15" spans="1:46" s="40" customFormat="1" ht="255" customHeight="1">
      <c r="A15" s="247"/>
      <c r="B15" s="258"/>
      <c r="C15" s="250"/>
      <c r="D15" s="250"/>
      <c r="E15" s="250"/>
      <c r="F15" s="250"/>
      <c r="G15" s="253"/>
      <c r="H15" s="253"/>
      <c r="I15" s="253"/>
      <c r="J15" s="253"/>
      <c r="K15" s="247"/>
      <c r="L15" s="253"/>
      <c r="M15" s="223"/>
      <c r="N15" s="220"/>
      <c r="O15" s="223"/>
      <c r="P15" s="220"/>
      <c r="Q15" s="223"/>
      <c r="R15" s="226"/>
      <c r="S15" s="94">
        <v>2</v>
      </c>
      <c r="T15" s="95" t="s">
        <v>197</v>
      </c>
      <c r="U15" s="75" t="str">
        <f t="shared" ref="U15" si="3">IF(OR(V15="Preventivo",V15="Detectivo"),"Probabilidad",IF(V15="Correctivo","Impacto",""))</f>
        <v>Probabilidad</v>
      </c>
      <c r="V15" s="96" t="s">
        <v>177</v>
      </c>
      <c r="W15" s="75" t="s">
        <v>178</v>
      </c>
      <c r="X15" s="75" t="s">
        <v>179</v>
      </c>
      <c r="Y15" s="75" t="s">
        <v>180</v>
      </c>
      <c r="Z15" s="75" t="s">
        <v>181</v>
      </c>
      <c r="AA15" s="54">
        <v>3</v>
      </c>
      <c r="AB15" s="75" t="str">
        <f t="shared" ref="AB15" si="4">IF(AA15&lt;=1,"RARA VEZ",IF(AA15&lt;=2,"IMPROBABLE","POSIBLE"))</f>
        <v>POSIBLE</v>
      </c>
      <c r="AC15" s="54">
        <f>+O14</f>
        <v>13</v>
      </c>
      <c r="AD15" s="96" t="str">
        <f>+P14</f>
        <v>CATASTROFICO</v>
      </c>
      <c r="AE15" s="54">
        <f t="shared" ref="AE15" si="5">(AA15*AC15)</f>
        <v>39</v>
      </c>
      <c r="AF15" s="93" t="str">
        <f>IF(AE15&lt;=0,"",IF(AE15&lt;=51,"MODERADA",IF(AE15&gt;=75,"ALTA",IF(AND(AE15&gt;=76),"EXTREMA"))))</f>
        <v>MODERADA</v>
      </c>
      <c r="AG15" s="112" t="s">
        <v>182</v>
      </c>
      <c r="AH15" s="113" t="s">
        <v>198</v>
      </c>
      <c r="AI15" s="113" t="s">
        <v>199</v>
      </c>
      <c r="AJ15" s="114" t="s">
        <v>185</v>
      </c>
      <c r="AK15" s="135">
        <v>46034</v>
      </c>
      <c r="AL15" s="316" t="s">
        <v>609</v>
      </c>
      <c r="AM15" s="140" t="s">
        <v>295</v>
      </c>
    </row>
    <row r="16" spans="1:46" s="40" customFormat="1" ht="234" customHeight="1">
      <c r="A16" s="247"/>
      <c r="B16" s="258"/>
      <c r="C16" s="250"/>
      <c r="D16" s="250"/>
      <c r="E16" s="250"/>
      <c r="F16" s="250"/>
      <c r="G16" s="253"/>
      <c r="H16" s="253"/>
      <c r="I16" s="253"/>
      <c r="J16" s="253"/>
      <c r="K16" s="247"/>
      <c r="L16" s="253"/>
      <c r="M16" s="223"/>
      <c r="N16" s="220"/>
      <c r="O16" s="223"/>
      <c r="P16" s="220"/>
      <c r="Q16" s="223"/>
      <c r="R16" s="226"/>
      <c r="S16" s="94">
        <v>2</v>
      </c>
      <c r="T16" s="95" t="s">
        <v>200</v>
      </c>
      <c r="U16" s="75" t="str">
        <f t="shared" ref="U16" si="6">IF(OR(V16="Preventivo",V16="Detectivo"),"Probabilidad",IF(V16="Correctivo","Impacto",""))</f>
        <v>Probabilidad</v>
      </c>
      <c r="V16" s="96" t="s">
        <v>177</v>
      </c>
      <c r="W16" s="75" t="s">
        <v>178</v>
      </c>
      <c r="X16" s="75" t="s">
        <v>179</v>
      </c>
      <c r="Y16" s="75" t="s">
        <v>180</v>
      </c>
      <c r="Z16" s="75" t="s">
        <v>181</v>
      </c>
      <c r="AA16" s="54">
        <v>3</v>
      </c>
      <c r="AB16" s="75" t="str">
        <f t="shared" ref="AB16" si="7">IF(AA16&lt;=1,"RARA VEZ",IF(AA16&lt;=2,"IMPROBABLE","POSIBLE"))</f>
        <v>POSIBLE</v>
      </c>
      <c r="AC16" s="54">
        <f>+O13</f>
        <v>13</v>
      </c>
      <c r="AD16" s="96" t="str">
        <f>+P13</f>
        <v>CATASTROFICO</v>
      </c>
      <c r="AE16" s="54">
        <f t="shared" ref="AE16" si="8">(AA16*AC16)</f>
        <v>39</v>
      </c>
      <c r="AF16" s="93" t="str">
        <f t="shared" ref="AF16:AF27" si="9">IF(AE16&lt;=0,"",IF(AE16&lt;=51,"MODERADA",IF(AE16&gt;=75,"ALTA",IF(AND(AE16&gt;=76),"EXTREMA"))))</f>
        <v>MODERADA</v>
      </c>
      <c r="AG16" s="112" t="s">
        <v>182</v>
      </c>
      <c r="AH16" s="113" t="s">
        <v>201</v>
      </c>
      <c r="AI16" s="113" t="s">
        <v>202</v>
      </c>
      <c r="AJ16" s="114" t="s">
        <v>185</v>
      </c>
      <c r="AK16" s="135">
        <v>46034</v>
      </c>
      <c r="AL16" s="316" t="s">
        <v>610</v>
      </c>
      <c r="AM16" s="140" t="s">
        <v>295</v>
      </c>
    </row>
    <row r="17" spans="1:176" s="40" customFormat="1" ht="273" customHeight="1">
      <c r="A17" s="248"/>
      <c r="B17" s="259"/>
      <c r="C17" s="251"/>
      <c r="D17" s="251"/>
      <c r="E17" s="251"/>
      <c r="F17" s="251"/>
      <c r="G17" s="254"/>
      <c r="H17" s="254"/>
      <c r="I17" s="254"/>
      <c r="J17" s="254"/>
      <c r="K17" s="248"/>
      <c r="L17" s="254"/>
      <c r="M17" s="224"/>
      <c r="N17" s="221"/>
      <c r="O17" s="224"/>
      <c r="P17" s="221"/>
      <c r="Q17" s="224"/>
      <c r="R17" s="227"/>
      <c r="S17" s="94">
        <v>2</v>
      </c>
      <c r="T17" s="95" t="s">
        <v>203</v>
      </c>
      <c r="U17" s="75" t="str">
        <f t="shared" ref="U17:U27" si="10">IF(OR(V17="Preventivo",V17="Detectivo"),"Probabilidad",IF(V17="Correctivo","Impacto",""))</f>
        <v>Probabilidad</v>
      </c>
      <c r="V17" s="96" t="s">
        <v>177</v>
      </c>
      <c r="W17" s="75" t="s">
        <v>178</v>
      </c>
      <c r="X17" s="75" t="s">
        <v>179</v>
      </c>
      <c r="Y17" s="75" t="s">
        <v>180</v>
      </c>
      <c r="Z17" s="75" t="s">
        <v>181</v>
      </c>
      <c r="AA17" s="54">
        <v>3</v>
      </c>
      <c r="AB17" s="75" t="str">
        <f t="shared" ref="AB17:AB27" si="11">IF(AA17&lt;=1,"RARA VEZ",IF(AA17&lt;=2,"IMPROBABLE","POSIBLE"))</f>
        <v>POSIBLE</v>
      </c>
      <c r="AC17" s="54">
        <f>+O14</f>
        <v>13</v>
      </c>
      <c r="AD17" s="96" t="str">
        <f>+P14</f>
        <v>CATASTROFICO</v>
      </c>
      <c r="AE17" s="54">
        <f t="shared" ref="AE17:AE27" si="12">(AA17*AC17)</f>
        <v>39</v>
      </c>
      <c r="AF17" s="93" t="str">
        <f t="shared" si="9"/>
        <v>MODERADA</v>
      </c>
      <c r="AG17" s="112" t="s">
        <v>182</v>
      </c>
      <c r="AH17" s="115" t="s">
        <v>204</v>
      </c>
      <c r="AI17" s="95" t="s">
        <v>196</v>
      </c>
      <c r="AJ17" s="114" t="s">
        <v>185</v>
      </c>
      <c r="AK17" s="135">
        <v>46034</v>
      </c>
      <c r="AL17" s="317" t="s">
        <v>611</v>
      </c>
      <c r="AM17" s="140" t="s">
        <v>295</v>
      </c>
    </row>
    <row r="18" spans="1:176" s="40" customFormat="1" ht="294" customHeight="1">
      <c r="A18" s="54">
        <v>3</v>
      </c>
      <c r="B18" s="61" t="s">
        <v>205</v>
      </c>
      <c r="C18" s="62" t="s">
        <v>206</v>
      </c>
      <c r="D18" s="62" t="s">
        <v>207</v>
      </c>
      <c r="E18" s="63" t="s">
        <v>208</v>
      </c>
      <c r="F18" s="62" t="s">
        <v>209</v>
      </c>
      <c r="G18" s="64" t="s">
        <v>191</v>
      </c>
      <c r="H18" s="64" t="s">
        <v>191</v>
      </c>
      <c r="I18" s="64" t="s">
        <v>191</v>
      </c>
      <c r="J18" s="64" t="s">
        <v>191</v>
      </c>
      <c r="K18" s="59" t="s">
        <v>174</v>
      </c>
      <c r="L18" s="85" t="s">
        <v>210</v>
      </c>
      <c r="M18" s="54">
        <v>2</v>
      </c>
      <c r="N18" s="75" t="str">
        <f>IF(M18&lt;=0,"",IF(M18&lt;=1,"RARA VEZ",IF(M18&lt;=2,"IMPROBABLE",IF(M18&lt;=3,"POSIBLE",IF(M18&lt;=4,"PROBABLE","CASI SEGURO")))))</f>
        <v>IMPROBABLE</v>
      </c>
      <c r="O18" s="86">
        <v>15</v>
      </c>
      <c r="P18" s="75" t="str">
        <f>IF(O18&lt;=0,"",IF(O18&lt;=5,"MODERADO",IF(O18&lt;=11,"MAYOR","CATASTROFICO")))</f>
        <v>CATASTROFICO</v>
      </c>
      <c r="Q18" s="97">
        <f t="shared" ref="Q18:Q27" si="13">(M18*O18)</f>
        <v>30</v>
      </c>
      <c r="R18" s="93" t="str">
        <f t="shared" ref="R18:R27" si="14">IF(Q18&lt;=0,"",IF(Q18&lt;=25,"MODERADA",IF(Q18&lt;=50,"ALTA",IF(AND(Q18&gt;=60),"EXTREMA"))))</f>
        <v>ALTA</v>
      </c>
      <c r="S18" s="94">
        <v>3</v>
      </c>
      <c r="T18" s="98" t="s">
        <v>211</v>
      </c>
      <c r="U18" s="75" t="str">
        <f t="shared" si="10"/>
        <v>Probabilidad</v>
      </c>
      <c r="V18" s="96" t="s">
        <v>212</v>
      </c>
      <c r="W18" s="75" t="s">
        <v>178</v>
      </c>
      <c r="X18" s="75" t="s">
        <v>179</v>
      </c>
      <c r="Y18" s="75" t="s">
        <v>180</v>
      </c>
      <c r="Z18" s="75" t="s">
        <v>181</v>
      </c>
      <c r="AA18" s="54">
        <v>1</v>
      </c>
      <c r="AB18" s="75" t="str">
        <f t="shared" si="11"/>
        <v>RARA VEZ</v>
      </c>
      <c r="AC18" s="54">
        <f t="shared" ref="AC18:AD27" si="15">+O18</f>
        <v>15</v>
      </c>
      <c r="AD18" s="96" t="str">
        <f t="shared" si="15"/>
        <v>CATASTROFICO</v>
      </c>
      <c r="AE18" s="54">
        <f t="shared" si="12"/>
        <v>15</v>
      </c>
      <c r="AF18" s="93" t="str">
        <f t="shared" si="9"/>
        <v>MODERADA</v>
      </c>
      <c r="AG18" s="112" t="s">
        <v>182</v>
      </c>
      <c r="AH18" s="116" t="s">
        <v>213</v>
      </c>
      <c r="AI18" s="95" t="s">
        <v>214</v>
      </c>
      <c r="AJ18" s="114" t="s">
        <v>185</v>
      </c>
      <c r="AK18" s="135">
        <v>46034</v>
      </c>
      <c r="AL18" s="318" t="s">
        <v>585</v>
      </c>
      <c r="AM18" s="140" t="s">
        <v>295</v>
      </c>
    </row>
    <row r="19" spans="1:176" s="40" customFormat="1" ht="273" customHeight="1">
      <c r="A19" s="54">
        <v>4</v>
      </c>
      <c r="B19" s="60" t="s">
        <v>215</v>
      </c>
      <c r="C19" s="65" t="s">
        <v>216</v>
      </c>
      <c r="D19" s="66" t="s">
        <v>217</v>
      </c>
      <c r="E19" s="63" t="s">
        <v>208</v>
      </c>
      <c r="F19" s="62" t="s">
        <v>218</v>
      </c>
      <c r="G19" s="64" t="s">
        <v>191</v>
      </c>
      <c r="H19" s="64" t="s">
        <v>191</v>
      </c>
      <c r="I19" s="64" t="s">
        <v>191</v>
      </c>
      <c r="J19" s="64" t="s">
        <v>191</v>
      </c>
      <c r="K19" s="77" t="s">
        <v>174</v>
      </c>
      <c r="L19" s="85" t="s">
        <v>210</v>
      </c>
      <c r="M19" s="54">
        <v>2</v>
      </c>
      <c r="N19" s="75" t="str">
        <f t="shared" ref="N19:N27" si="16">IF(M19&lt;=0,"",IF(M19&lt;=1,"RARA VEZ",IF(M19&lt;=2,"IMPROBABLE",IF(M19&lt;=3,"POSIBLE",IF(M19&lt;=4,"PROBABLE","CASI SEGURO")))))</f>
        <v>IMPROBABLE</v>
      </c>
      <c r="O19" s="86">
        <v>15</v>
      </c>
      <c r="P19" s="75" t="str">
        <f t="shared" ref="P19:P27" si="17">IF(O19&lt;=0,"",IF(O19&lt;=5,"MODERADO",IF(O19&lt;=11,"MAYOR","CATASTROFICO")))</f>
        <v>CATASTROFICO</v>
      </c>
      <c r="Q19" s="97">
        <f t="shared" si="13"/>
        <v>30</v>
      </c>
      <c r="R19" s="93" t="str">
        <f t="shared" si="14"/>
        <v>ALTA</v>
      </c>
      <c r="S19" s="94">
        <v>4</v>
      </c>
      <c r="T19" s="98" t="s">
        <v>211</v>
      </c>
      <c r="U19" s="75" t="str">
        <f t="shared" si="10"/>
        <v>Probabilidad</v>
      </c>
      <c r="V19" s="96" t="s">
        <v>212</v>
      </c>
      <c r="W19" s="75" t="s">
        <v>178</v>
      </c>
      <c r="X19" s="75" t="s">
        <v>179</v>
      </c>
      <c r="Y19" s="75" t="s">
        <v>219</v>
      </c>
      <c r="Z19" s="75" t="s">
        <v>181</v>
      </c>
      <c r="AA19" s="54">
        <v>1</v>
      </c>
      <c r="AB19" s="75" t="str">
        <f t="shared" si="11"/>
        <v>RARA VEZ</v>
      </c>
      <c r="AC19" s="54">
        <f t="shared" si="15"/>
        <v>15</v>
      </c>
      <c r="AD19" s="96" t="str">
        <f t="shared" si="15"/>
        <v>CATASTROFICO</v>
      </c>
      <c r="AE19" s="54">
        <f t="shared" si="12"/>
        <v>15</v>
      </c>
      <c r="AF19" s="93" t="str">
        <f t="shared" si="9"/>
        <v>MODERADA</v>
      </c>
      <c r="AG19" s="112" t="s">
        <v>182</v>
      </c>
      <c r="AH19" s="116" t="s">
        <v>213</v>
      </c>
      <c r="AI19" s="95" t="s">
        <v>214</v>
      </c>
      <c r="AJ19" s="114" t="s">
        <v>185</v>
      </c>
      <c r="AK19" s="135">
        <v>46034</v>
      </c>
      <c r="AL19" s="318" t="s">
        <v>586</v>
      </c>
      <c r="AM19" s="140" t="s">
        <v>295</v>
      </c>
    </row>
    <row r="20" spans="1:176" ht="273" customHeight="1">
      <c r="A20" s="54">
        <v>5</v>
      </c>
      <c r="B20" s="61" t="s">
        <v>220</v>
      </c>
      <c r="C20" s="65" t="s">
        <v>221</v>
      </c>
      <c r="D20" s="65" t="s">
        <v>222</v>
      </c>
      <c r="E20" s="62" t="s">
        <v>223</v>
      </c>
      <c r="F20" s="62" t="s">
        <v>224</v>
      </c>
      <c r="G20" s="64" t="s">
        <v>191</v>
      </c>
      <c r="H20" s="64" t="s">
        <v>191</v>
      </c>
      <c r="I20" s="64" t="s">
        <v>191</v>
      </c>
      <c r="J20" s="64" t="s">
        <v>191</v>
      </c>
      <c r="K20" s="77" t="s">
        <v>174</v>
      </c>
      <c r="L20" s="85" t="s">
        <v>225</v>
      </c>
      <c r="M20" s="54">
        <v>1</v>
      </c>
      <c r="N20" s="75" t="str">
        <f t="shared" si="16"/>
        <v>RARA VEZ</v>
      </c>
      <c r="O20" s="86">
        <v>15</v>
      </c>
      <c r="P20" s="75" t="str">
        <f t="shared" si="17"/>
        <v>CATASTROFICO</v>
      </c>
      <c r="Q20" s="97">
        <f t="shared" si="13"/>
        <v>15</v>
      </c>
      <c r="R20" s="93" t="str">
        <f t="shared" si="14"/>
        <v>MODERADA</v>
      </c>
      <c r="S20" s="94">
        <v>5</v>
      </c>
      <c r="T20" s="98" t="s">
        <v>617</v>
      </c>
      <c r="U20" s="75" t="str">
        <f t="shared" si="10"/>
        <v>Probabilidad</v>
      </c>
      <c r="V20" s="96" t="s">
        <v>177</v>
      </c>
      <c r="W20" s="75" t="s">
        <v>178</v>
      </c>
      <c r="X20" s="75" t="s">
        <v>179</v>
      </c>
      <c r="Y20" s="75" t="s">
        <v>180</v>
      </c>
      <c r="Z20" s="75" t="s">
        <v>181</v>
      </c>
      <c r="AA20" s="54">
        <v>1</v>
      </c>
      <c r="AB20" s="75" t="str">
        <f t="shared" si="11"/>
        <v>RARA VEZ</v>
      </c>
      <c r="AC20" s="54">
        <f t="shared" si="15"/>
        <v>15</v>
      </c>
      <c r="AD20" s="96" t="str">
        <f t="shared" si="15"/>
        <v>CATASTROFICO</v>
      </c>
      <c r="AE20" s="54">
        <f t="shared" si="12"/>
        <v>15</v>
      </c>
      <c r="AF20" s="93" t="str">
        <f t="shared" si="9"/>
        <v>MODERADA</v>
      </c>
      <c r="AG20" s="112" t="s">
        <v>182</v>
      </c>
      <c r="AH20" s="116" t="s">
        <v>226</v>
      </c>
      <c r="AI20" s="95" t="s">
        <v>227</v>
      </c>
      <c r="AJ20" s="114" t="s">
        <v>185</v>
      </c>
      <c r="AK20" s="135">
        <v>46034</v>
      </c>
      <c r="AL20" s="317" t="s">
        <v>616</v>
      </c>
      <c r="AM20" s="140" t="s">
        <v>295</v>
      </c>
    </row>
    <row r="21" spans="1:176" ht="318" customHeight="1">
      <c r="A21" s="67">
        <v>6</v>
      </c>
      <c r="B21" s="68" t="s">
        <v>228</v>
      </c>
      <c r="C21" s="69" t="s">
        <v>229</v>
      </c>
      <c r="D21" s="70" t="s">
        <v>230</v>
      </c>
      <c r="E21" s="71" t="s">
        <v>231</v>
      </c>
      <c r="F21" s="71" t="s">
        <v>232</v>
      </c>
      <c r="G21" s="58" t="s">
        <v>173</v>
      </c>
      <c r="H21" s="58" t="s">
        <v>173</v>
      </c>
      <c r="I21" s="58" t="s">
        <v>173</v>
      </c>
      <c r="J21" s="58" t="s">
        <v>173</v>
      </c>
      <c r="K21" s="77" t="s">
        <v>174</v>
      </c>
      <c r="L21" s="87" t="s">
        <v>233</v>
      </c>
      <c r="M21" s="54">
        <v>2</v>
      </c>
      <c r="N21" s="75" t="str">
        <f t="shared" si="16"/>
        <v>IMPROBABLE</v>
      </c>
      <c r="O21" s="88">
        <v>16</v>
      </c>
      <c r="P21" s="75" t="str">
        <f t="shared" si="17"/>
        <v>CATASTROFICO</v>
      </c>
      <c r="Q21" s="97">
        <f t="shared" si="13"/>
        <v>32</v>
      </c>
      <c r="R21" s="93" t="str">
        <f t="shared" si="14"/>
        <v>ALTA</v>
      </c>
      <c r="S21" s="99">
        <v>6</v>
      </c>
      <c r="T21" s="100" t="s">
        <v>234</v>
      </c>
      <c r="U21" s="75" t="str">
        <f t="shared" si="10"/>
        <v>Probabilidad</v>
      </c>
      <c r="V21" s="96" t="s">
        <v>177</v>
      </c>
      <c r="W21" s="75" t="s">
        <v>178</v>
      </c>
      <c r="X21" s="75" t="s">
        <v>179</v>
      </c>
      <c r="Y21" s="75" t="s">
        <v>219</v>
      </c>
      <c r="Z21" s="75" t="s">
        <v>181</v>
      </c>
      <c r="AA21" s="54">
        <v>2</v>
      </c>
      <c r="AB21" s="75" t="str">
        <f t="shared" si="11"/>
        <v>IMPROBABLE</v>
      </c>
      <c r="AC21" s="54">
        <f t="shared" si="15"/>
        <v>16</v>
      </c>
      <c r="AD21" s="96" t="str">
        <f t="shared" si="15"/>
        <v>CATASTROFICO</v>
      </c>
      <c r="AE21" s="54">
        <f t="shared" si="12"/>
        <v>32</v>
      </c>
      <c r="AF21" s="93" t="str">
        <f t="shared" si="9"/>
        <v>MODERADA</v>
      </c>
      <c r="AG21" s="112" t="s">
        <v>182</v>
      </c>
      <c r="AH21" s="117" t="s">
        <v>235</v>
      </c>
      <c r="AI21" s="118" t="s">
        <v>236</v>
      </c>
      <c r="AJ21" s="114" t="s">
        <v>185</v>
      </c>
      <c r="AK21" s="135">
        <v>46034</v>
      </c>
      <c r="AL21" s="319" t="s">
        <v>618</v>
      </c>
      <c r="AM21" s="140" t="s">
        <v>295</v>
      </c>
    </row>
    <row r="22" spans="1:176" ht="273" customHeight="1">
      <c r="A22" s="72">
        <v>7</v>
      </c>
      <c r="B22" s="60" t="s">
        <v>237</v>
      </c>
      <c r="C22" s="73" t="s">
        <v>238</v>
      </c>
      <c r="D22" s="65" t="s">
        <v>239</v>
      </c>
      <c r="E22" s="65" t="s">
        <v>240</v>
      </c>
      <c r="F22" s="65" t="s">
        <v>241</v>
      </c>
      <c r="G22" s="64" t="s">
        <v>191</v>
      </c>
      <c r="H22" s="64" t="s">
        <v>191</v>
      </c>
      <c r="I22" s="64" t="s">
        <v>191</v>
      </c>
      <c r="J22" s="64" t="s">
        <v>191</v>
      </c>
      <c r="K22" s="59" t="s">
        <v>174</v>
      </c>
      <c r="L22" s="89" t="s">
        <v>242</v>
      </c>
      <c r="M22" s="54">
        <v>3</v>
      </c>
      <c r="N22" s="75" t="str">
        <f t="shared" si="16"/>
        <v>POSIBLE</v>
      </c>
      <c r="O22" s="86">
        <v>16</v>
      </c>
      <c r="P22" s="75" t="str">
        <f t="shared" si="17"/>
        <v>CATASTROFICO</v>
      </c>
      <c r="Q22" s="97">
        <f t="shared" si="13"/>
        <v>48</v>
      </c>
      <c r="R22" s="93" t="str">
        <f t="shared" si="14"/>
        <v>ALTA</v>
      </c>
      <c r="S22" s="99">
        <v>7</v>
      </c>
      <c r="T22" s="98" t="s">
        <v>243</v>
      </c>
      <c r="U22" s="75" t="str">
        <f t="shared" si="10"/>
        <v>Probabilidad</v>
      </c>
      <c r="V22" s="96" t="s">
        <v>177</v>
      </c>
      <c r="W22" s="75" t="s">
        <v>178</v>
      </c>
      <c r="X22" s="75" t="s">
        <v>179</v>
      </c>
      <c r="Y22" s="75" t="s">
        <v>219</v>
      </c>
      <c r="Z22" s="75" t="s">
        <v>181</v>
      </c>
      <c r="AA22" s="54">
        <v>1</v>
      </c>
      <c r="AB22" s="75" t="str">
        <f t="shared" si="11"/>
        <v>RARA VEZ</v>
      </c>
      <c r="AC22" s="54">
        <f t="shared" si="15"/>
        <v>16</v>
      </c>
      <c r="AD22" s="96" t="str">
        <f t="shared" si="15"/>
        <v>CATASTROFICO</v>
      </c>
      <c r="AE22" s="54">
        <f t="shared" si="12"/>
        <v>16</v>
      </c>
      <c r="AF22" s="93" t="str">
        <f t="shared" si="9"/>
        <v>MODERADA</v>
      </c>
      <c r="AG22" s="112" t="s">
        <v>182</v>
      </c>
      <c r="AH22" s="117" t="s">
        <v>244</v>
      </c>
      <c r="AI22" s="118" t="s">
        <v>245</v>
      </c>
      <c r="AJ22" s="114" t="s">
        <v>185</v>
      </c>
      <c r="AK22" s="135">
        <v>46034</v>
      </c>
      <c r="AL22" s="317" t="s">
        <v>607</v>
      </c>
      <c r="AM22" s="140" t="s">
        <v>295</v>
      </c>
    </row>
    <row r="23" spans="1:176" ht="273" customHeight="1">
      <c r="A23" s="54">
        <v>8</v>
      </c>
      <c r="B23" s="219" t="s">
        <v>246</v>
      </c>
      <c r="C23" s="255" t="s">
        <v>247</v>
      </c>
      <c r="D23" s="255" t="s">
        <v>248</v>
      </c>
      <c r="E23" s="71" t="s">
        <v>249</v>
      </c>
      <c r="F23" s="71" t="s">
        <v>250</v>
      </c>
      <c r="G23" s="64" t="s">
        <v>191</v>
      </c>
      <c r="H23" s="64" t="s">
        <v>191</v>
      </c>
      <c r="I23" s="64" t="s">
        <v>191</v>
      </c>
      <c r="J23" s="64" t="s">
        <v>191</v>
      </c>
      <c r="K23" s="77" t="s">
        <v>174</v>
      </c>
      <c r="L23" s="87" t="s">
        <v>251</v>
      </c>
      <c r="M23" s="54">
        <v>3</v>
      </c>
      <c r="N23" s="75" t="str">
        <f t="shared" si="16"/>
        <v>POSIBLE</v>
      </c>
      <c r="O23" s="86">
        <v>12</v>
      </c>
      <c r="P23" s="75" t="str">
        <f t="shared" si="17"/>
        <v>CATASTROFICO</v>
      </c>
      <c r="Q23" s="97">
        <f t="shared" si="13"/>
        <v>36</v>
      </c>
      <c r="R23" s="93" t="str">
        <f t="shared" si="14"/>
        <v>ALTA</v>
      </c>
      <c r="S23" s="99">
        <v>8</v>
      </c>
      <c r="T23" s="100" t="s">
        <v>252</v>
      </c>
      <c r="U23" s="75" t="str">
        <f t="shared" si="10"/>
        <v>Probabilidad</v>
      </c>
      <c r="V23" s="96" t="s">
        <v>177</v>
      </c>
      <c r="W23" s="75" t="s">
        <v>178</v>
      </c>
      <c r="X23" s="75" t="s">
        <v>179</v>
      </c>
      <c r="Y23" s="75" t="s">
        <v>219</v>
      </c>
      <c r="Z23" s="75" t="s">
        <v>181</v>
      </c>
      <c r="AA23" s="54">
        <v>2</v>
      </c>
      <c r="AB23" s="75" t="str">
        <f t="shared" si="11"/>
        <v>IMPROBABLE</v>
      </c>
      <c r="AC23" s="54">
        <f t="shared" si="15"/>
        <v>12</v>
      </c>
      <c r="AD23" s="96" t="str">
        <f t="shared" si="15"/>
        <v>CATASTROFICO</v>
      </c>
      <c r="AE23" s="54">
        <f t="shared" si="12"/>
        <v>24</v>
      </c>
      <c r="AF23" s="93" t="str">
        <f t="shared" si="9"/>
        <v>MODERADA</v>
      </c>
      <c r="AG23" s="112" t="s">
        <v>182</v>
      </c>
      <c r="AH23" s="117" t="s">
        <v>253</v>
      </c>
      <c r="AI23" s="119" t="s">
        <v>254</v>
      </c>
      <c r="AJ23" s="114" t="s">
        <v>185</v>
      </c>
      <c r="AK23" s="135">
        <v>46034</v>
      </c>
      <c r="AL23" s="317" t="s">
        <v>619</v>
      </c>
      <c r="AM23" s="140" t="s">
        <v>295</v>
      </c>
    </row>
    <row r="24" spans="1:176" ht="273" customHeight="1">
      <c r="A24" s="54">
        <v>8</v>
      </c>
      <c r="B24" s="221"/>
      <c r="C24" s="256"/>
      <c r="D24" s="256"/>
      <c r="E24" s="71" t="s">
        <v>255</v>
      </c>
      <c r="F24" s="71" t="s">
        <v>256</v>
      </c>
      <c r="G24" s="64" t="s">
        <v>191</v>
      </c>
      <c r="H24" s="64" t="s">
        <v>191</v>
      </c>
      <c r="I24" s="64" t="s">
        <v>191</v>
      </c>
      <c r="J24" s="64" t="s">
        <v>191</v>
      </c>
      <c r="K24" s="77" t="s">
        <v>174</v>
      </c>
      <c r="L24" s="87" t="s">
        <v>257</v>
      </c>
      <c r="M24" s="54">
        <v>1</v>
      </c>
      <c r="N24" s="75" t="str">
        <f t="shared" si="16"/>
        <v>RARA VEZ</v>
      </c>
      <c r="O24" s="86">
        <v>10</v>
      </c>
      <c r="P24" s="75" t="str">
        <f t="shared" si="17"/>
        <v>MAYOR</v>
      </c>
      <c r="Q24" s="54">
        <f t="shared" si="13"/>
        <v>10</v>
      </c>
      <c r="R24" s="93" t="str">
        <f t="shared" si="14"/>
        <v>MODERADA</v>
      </c>
      <c r="S24" s="99">
        <v>8</v>
      </c>
      <c r="T24" s="100" t="s">
        <v>258</v>
      </c>
      <c r="U24" s="75" t="str">
        <f t="shared" si="10"/>
        <v>Probabilidad</v>
      </c>
      <c r="V24" s="96" t="s">
        <v>177</v>
      </c>
      <c r="W24" s="75" t="s">
        <v>178</v>
      </c>
      <c r="X24" s="75" t="s">
        <v>179</v>
      </c>
      <c r="Y24" s="75" t="s">
        <v>219</v>
      </c>
      <c r="Z24" s="75" t="s">
        <v>181</v>
      </c>
      <c r="AA24" s="54">
        <v>1</v>
      </c>
      <c r="AB24" s="75" t="str">
        <f t="shared" si="11"/>
        <v>RARA VEZ</v>
      </c>
      <c r="AC24" s="54">
        <f t="shared" si="15"/>
        <v>10</v>
      </c>
      <c r="AD24" s="96" t="str">
        <f t="shared" si="15"/>
        <v>MAYOR</v>
      </c>
      <c r="AE24" s="54">
        <f t="shared" si="12"/>
        <v>10</v>
      </c>
      <c r="AF24" s="93" t="str">
        <f t="shared" si="9"/>
        <v>MODERADA</v>
      </c>
      <c r="AG24" s="112" t="s">
        <v>182</v>
      </c>
      <c r="AH24" s="120" t="s">
        <v>259</v>
      </c>
      <c r="AI24" s="121" t="s">
        <v>260</v>
      </c>
      <c r="AJ24" s="114" t="s">
        <v>185</v>
      </c>
      <c r="AK24" s="135">
        <v>46034</v>
      </c>
      <c r="AL24" s="317" t="s">
        <v>620</v>
      </c>
      <c r="AM24" s="140" t="s">
        <v>295</v>
      </c>
    </row>
    <row r="25" spans="1:176" ht="273" customHeight="1">
      <c r="A25" s="54">
        <v>9</v>
      </c>
      <c r="B25" s="75" t="s">
        <v>261</v>
      </c>
      <c r="C25" s="76" t="s">
        <v>262</v>
      </c>
      <c r="D25" s="70" t="s">
        <v>263</v>
      </c>
      <c r="E25" s="71" t="s">
        <v>264</v>
      </c>
      <c r="F25" s="71" t="s">
        <v>265</v>
      </c>
      <c r="G25" s="58" t="s">
        <v>173</v>
      </c>
      <c r="H25" s="58" t="s">
        <v>173</v>
      </c>
      <c r="I25" s="58" t="s">
        <v>173</v>
      </c>
      <c r="J25" s="58" t="s">
        <v>173</v>
      </c>
      <c r="K25" s="77" t="s">
        <v>174</v>
      </c>
      <c r="L25" s="87" t="s">
        <v>266</v>
      </c>
      <c r="M25" s="54">
        <v>2</v>
      </c>
      <c r="N25" s="75" t="str">
        <f t="shared" si="16"/>
        <v>IMPROBABLE</v>
      </c>
      <c r="O25" s="86">
        <v>16</v>
      </c>
      <c r="P25" s="75" t="str">
        <f t="shared" si="17"/>
        <v>CATASTROFICO</v>
      </c>
      <c r="Q25" s="97">
        <f t="shared" si="13"/>
        <v>32</v>
      </c>
      <c r="R25" s="93" t="str">
        <f t="shared" si="14"/>
        <v>ALTA</v>
      </c>
      <c r="S25" s="99">
        <v>9</v>
      </c>
      <c r="T25" s="100" t="s">
        <v>267</v>
      </c>
      <c r="U25" s="75" t="str">
        <f t="shared" si="10"/>
        <v>Probabilidad</v>
      </c>
      <c r="V25" s="96" t="s">
        <v>177</v>
      </c>
      <c r="W25" s="75" t="s">
        <v>178</v>
      </c>
      <c r="X25" s="75" t="s">
        <v>179</v>
      </c>
      <c r="Y25" s="75" t="s">
        <v>219</v>
      </c>
      <c r="Z25" s="75" t="s">
        <v>181</v>
      </c>
      <c r="AA25" s="54">
        <v>1</v>
      </c>
      <c r="AB25" s="75" t="str">
        <f t="shared" si="11"/>
        <v>RARA VEZ</v>
      </c>
      <c r="AC25" s="54">
        <f t="shared" si="15"/>
        <v>16</v>
      </c>
      <c r="AD25" s="96" t="str">
        <f t="shared" si="15"/>
        <v>CATASTROFICO</v>
      </c>
      <c r="AE25" s="54">
        <f t="shared" si="12"/>
        <v>16</v>
      </c>
      <c r="AF25" s="93" t="str">
        <f t="shared" si="9"/>
        <v>MODERADA</v>
      </c>
      <c r="AG25" s="112" t="s">
        <v>182</v>
      </c>
      <c r="AH25" s="117" t="s">
        <v>268</v>
      </c>
      <c r="AI25" s="122" t="s">
        <v>269</v>
      </c>
      <c r="AJ25" s="114" t="s">
        <v>185</v>
      </c>
      <c r="AK25" s="135">
        <v>46034</v>
      </c>
      <c r="AL25" s="317" t="s">
        <v>548</v>
      </c>
      <c r="AM25" s="140" t="s">
        <v>295</v>
      </c>
    </row>
    <row r="26" spans="1:176" ht="273" customHeight="1">
      <c r="A26" s="77">
        <v>10</v>
      </c>
      <c r="B26" s="74" t="s">
        <v>270</v>
      </c>
      <c r="C26" s="71" t="s">
        <v>271</v>
      </c>
      <c r="D26" s="71" t="s">
        <v>272</v>
      </c>
      <c r="E26" s="71" t="s">
        <v>273</v>
      </c>
      <c r="F26" s="71" t="s">
        <v>274</v>
      </c>
      <c r="G26" s="58" t="s">
        <v>173</v>
      </c>
      <c r="H26" s="58" t="s">
        <v>173</v>
      </c>
      <c r="I26" s="58" t="s">
        <v>173</v>
      </c>
      <c r="J26" s="58" t="s">
        <v>173</v>
      </c>
      <c r="K26" s="77" t="s">
        <v>174</v>
      </c>
      <c r="L26" s="87" t="s">
        <v>266</v>
      </c>
      <c r="M26" s="54">
        <v>2</v>
      </c>
      <c r="N26" s="75" t="str">
        <f t="shared" si="16"/>
        <v>IMPROBABLE</v>
      </c>
      <c r="O26" s="86">
        <v>13</v>
      </c>
      <c r="P26" s="75" t="str">
        <f t="shared" si="17"/>
        <v>CATASTROFICO</v>
      </c>
      <c r="Q26" s="97">
        <f t="shared" si="13"/>
        <v>26</v>
      </c>
      <c r="R26" s="93" t="str">
        <f t="shared" si="14"/>
        <v>ALTA</v>
      </c>
      <c r="S26" s="99">
        <v>10</v>
      </c>
      <c r="T26" s="100" t="s">
        <v>275</v>
      </c>
      <c r="U26" s="75" t="str">
        <f t="shared" si="10"/>
        <v>Probabilidad</v>
      </c>
      <c r="V26" s="96" t="s">
        <v>177</v>
      </c>
      <c r="W26" s="75" t="s">
        <v>178</v>
      </c>
      <c r="X26" s="75" t="s">
        <v>179</v>
      </c>
      <c r="Y26" s="75" t="s">
        <v>219</v>
      </c>
      <c r="Z26" s="75" t="s">
        <v>181</v>
      </c>
      <c r="AA26" s="54">
        <v>1</v>
      </c>
      <c r="AB26" s="75" t="str">
        <f t="shared" si="11"/>
        <v>RARA VEZ</v>
      </c>
      <c r="AC26" s="54">
        <f t="shared" si="15"/>
        <v>13</v>
      </c>
      <c r="AD26" s="96" t="str">
        <f t="shared" si="15"/>
        <v>CATASTROFICO</v>
      </c>
      <c r="AE26" s="54">
        <f t="shared" si="12"/>
        <v>13</v>
      </c>
      <c r="AF26" s="93" t="str">
        <f t="shared" si="9"/>
        <v>MODERADA</v>
      </c>
      <c r="AG26" s="112" t="s">
        <v>276</v>
      </c>
      <c r="AH26" s="117" t="s">
        <v>277</v>
      </c>
      <c r="AI26" s="118" t="s">
        <v>278</v>
      </c>
      <c r="AJ26" s="114" t="s">
        <v>185</v>
      </c>
      <c r="AK26" s="135">
        <v>46034</v>
      </c>
      <c r="AL26" s="317" t="s">
        <v>549</v>
      </c>
      <c r="AM26" s="140" t="s">
        <v>295</v>
      </c>
    </row>
    <row r="27" spans="1:176" s="41" customFormat="1" ht="309.75" customHeight="1">
      <c r="A27" s="54">
        <v>11</v>
      </c>
      <c r="B27" s="61" t="s">
        <v>279</v>
      </c>
      <c r="C27" s="65" t="s">
        <v>280</v>
      </c>
      <c r="D27" s="65" t="s">
        <v>281</v>
      </c>
      <c r="E27" s="65" t="s">
        <v>282</v>
      </c>
      <c r="F27" s="65" t="s">
        <v>283</v>
      </c>
      <c r="G27" s="64" t="s">
        <v>191</v>
      </c>
      <c r="H27" s="64" t="s">
        <v>191</v>
      </c>
      <c r="I27" s="64" t="s">
        <v>191</v>
      </c>
      <c r="J27" s="64" t="s">
        <v>191</v>
      </c>
      <c r="K27" s="90" t="s">
        <v>174</v>
      </c>
      <c r="L27" s="65" t="s">
        <v>284</v>
      </c>
      <c r="M27" s="54">
        <v>1</v>
      </c>
      <c r="N27" s="75" t="str">
        <f t="shared" si="16"/>
        <v>RARA VEZ</v>
      </c>
      <c r="O27" s="86">
        <v>5</v>
      </c>
      <c r="P27" s="75" t="str">
        <f t="shared" si="17"/>
        <v>MODERADO</v>
      </c>
      <c r="Q27" s="97">
        <f t="shared" si="13"/>
        <v>5</v>
      </c>
      <c r="R27" s="93" t="str">
        <f t="shared" si="14"/>
        <v>MODERADA</v>
      </c>
      <c r="S27" s="94">
        <v>11</v>
      </c>
      <c r="T27" s="95" t="s">
        <v>285</v>
      </c>
      <c r="U27" s="75" t="str">
        <f t="shared" si="10"/>
        <v>Probabilidad</v>
      </c>
      <c r="V27" s="96" t="s">
        <v>177</v>
      </c>
      <c r="W27" s="75" t="s">
        <v>178</v>
      </c>
      <c r="X27" s="75" t="s">
        <v>179</v>
      </c>
      <c r="Y27" s="75" t="s">
        <v>219</v>
      </c>
      <c r="Z27" s="75" t="s">
        <v>181</v>
      </c>
      <c r="AA27" s="54">
        <v>3</v>
      </c>
      <c r="AB27" s="75" t="str">
        <f t="shared" si="11"/>
        <v>POSIBLE</v>
      </c>
      <c r="AC27" s="54">
        <f t="shared" si="15"/>
        <v>5</v>
      </c>
      <c r="AD27" s="96" t="str">
        <f t="shared" si="15"/>
        <v>MODERADO</v>
      </c>
      <c r="AE27" s="54">
        <f t="shared" si="12"/>
        <v>15</v>
      </c>
      <c r="AF27" s="93" t="str">
        <f t="shared" si="9"/>
        <v>MODERADA</v>
      </c>
      <c r="AG27" s="112" t="s">
        <v>182</v>
      </c>
      <c r="AH27" s="115" t="s">
        <v>286</v>
      </c>
      <c r="AI27" s="119" t="s">
        <v>287</v>
      </c>
      <c r="AJ27" s="114" t="s">
        <v>288</v>
      </c>
      <c r="AK27" s="135">
        <v>45910</v>
      </c>
      <c r="AL27" s="317" t="s">
        <v>574</v>
      </c>
      <c r="AM27" s="140" t="s">
        <v>294</v>
      </c>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c r="FS27" s="40"/>
      <c r="FT27" s="40"/>
    </row>
    <row r="28" spans="1:176" ht="12.75" customHeight="1">
      <c r="AA28" s="40"/>
      <c r="AB28" s="40"/>
    </row>
    <row r="29" spans="1:176" ht="15" hidden="1" customHeight="1">
      <c r="AA29" s="40"/>
      <c r="AB29" s="40"/>
    </row>
    <row r="30" spans="1:176" ht="27.6" hidden="1" customHeight="1">
      <c r="A30" s="43"/>
      <c r="B30" s="43"/>
      <c r="C30" s="78"/>
      <c r="D30" s="78"/>
      <c r="E30" s="78"/>
      <c r="F30" s="78"/>
      <c r="G30" s="79" t="s">
        <v>174</v>
      </c>
      <c r="H30" s="78"/>
      <c r="I30" s="43"/>
      <c r="J30" s="43"/>
      <c r="K30" s="43"/>
      <c r="L30" s="43"/>
      <c r="T30" s="101" t="s">
        <v>177</v>
      </c>
      <c r="U30" s="101" t="s">
        <v>289</v>
      </c>
      <c r="AA30" s="40"/>
      <c r="AB30" s="40"/>
    </row>
    <row r="31" spans="1:176" ht="21" hidden="1" customHeight="1">
      <c r="C31" s="80"/>
      <c r="D31" s="80"/>
      <c r="E31" s="80"/>
      <c r="F31" s="80"/>
      <c r="G31" s="81" t="s">
        <v>290</v>
      </c>
      <c r="H31" s="80"/>
      <c r="T31" s="101" t="s">
        <v>212</v>
      </c>
      <c r="U31" s="101" t="s">
        <v>178</v>
      </c>
    </row>
    <row r="32" spans="1:176" ht="47.1" hidden="1" customHeight="1">
      <c r="C32" s="80"/>
      <c r="D32" s="80"/>
      <c r="E32" s="80"/>
      <c r="F32" s="80"/>
      <c r="G32" s="82" t="s">
        <v>192</v>
      </c>
      <c r="H32" s="80"/>
      <c r="T32" s="102" t="s">
        <v>219</v>
      </c>
      <c r="U32" s="103" t="s">
        <v>179</v>
      </c>
    </row>
    <row r="33" spans="3:21" ht="18" hidden="1" customHeight="1">
      <c r="C33" s="80"/>
      <c r="D33" s="80"/>
      <c r="E33" s="80"/>
      <c r="F33" s="80"/>
      <c r="G33" s="80"/>
      <c r="H33" s="80"/>
      <c r="T33" s="102" t="s">
        <v>180</v>
      </c>
      <c r="U33" s="104" t="s">
        <v>291</v>
      </c>
    </row>
    <row r="34" spans="3:21" ht="19.5" hidden="1" customHeight="1">
      <c r="C34" s="80"/>
      <c r="D34" s="80"/>
      <c r="E34" s="80"/>
      <c r="F34" s="80"/>
      <c r="G34" s="80"/>
      <c r="H34" s="80"/>
      <c r="T34" s="105" t="s">
        <v>181</v>
      </c>
      <c r="U34" s="101" t="s">
        <v>276</v>
      </c>
    </row>
    <row r="35" spans="3:21" ht="25.5" hidden="1" customHeight="1">
      <c r="C35" s="80"/>
      <c r="D35" s="80"/>
      <c r="E35" s="80"/>
      <c r="F35" s="80"/>
      <c r="G35" s="80"/>
      <c r="H35" s="80"/>
      <c r="T35" s="105" t="s">
        <v>292</v>
      </c>
      <c r="U35" s="101" t="s">
        <v>182</v>
      </c>
    </row>
    <row r="36" spans="3:21" ht="17.100000000000001" hidden="1" customHeight="1">
      <c r="C36" s="80"/>
      <c r="D36" s="80"/>
      <c r="E36" s="80"/>
      <c r="F36" s="80"/>
      <c r="G36" s="80"/>
      <c r="H36" s="80"/>
      <c r="T36" s="106"/>
      <c r="U36" s="101" t="s">
        <v>293</v>
      </c>
    </row>
    <row r="37" spans="3:21" ht="20.45" hidden="1" customHeight="1">
      <c r="C37" s="80"/>
      <c r="D37" s="80"/>
      <c r="E37" s="80"/>
      <c r="F37" s="80"/>
      <c r="G37" s="80"/>
      <c r="H37" s="80"/>
    </row>
    <row r="38" spans="3:21" ht="26.45" hidden="1" customHeight="1">
      <c r="C38" s="80"/>
      <c r="D38" s="80"/>
      <c r="E38" s="80"/>
      <c r="F38" s="80"/>
      <c r="G38" s="80"/>
      <c r="H38" s="80"/>
    </row>
    <row r="39" spans="3:21" ht="5.65" hidden="1" customHeight="1">
      <c r="C39" s="80"/>
      <c r="D39" s="80"/>
      <c r="E39" s="80"/>
      <c r="F39" s="80"/>
      <c r="G39" s="80"/>
      <c r="H39" s="80"/>
    </row>
    <row r="40" spans="3:21" ht="5.65" hidden="1" customHeight="1">
      <c r="C40" s="80"/>
      <c r="D40" s="80"/>
      <c r="E40" s="80"/>
      <c r="F40" s="80"/>
      <c r="G40" s="80"/>
      <c r="H40" s="80"/>
    </row>
    <row r="41" spans="3:21" ht="5.65" hidden="1" customHeight="1">
      <c r="C41" s="80"/>
      <c r="D41" s="80"/>
      <c r="E41" s="80"/>
      <c r="F41" s="80"/>
      <c r="G41" s="80"/>
      <c r="H41" s="80"/>
    </row>
    <row r="42" spans="3:21" ht="5.65" hidden="1" customHeight="1">
      <c r="C42" s="80"/>
      <c r="D42" s="80"/>
      <c r="E42" s="80"/>
      <c r="F42" s="80"/>
      <c r="G42" s="80"/>
      <c r="H42" s="80"/>
    </row>
    <row r="43" spans="3:21" ht="5.65" hidden="1" customHeight="1">
      <c r="C43" s="80"/>
      <c r="D43" s="80"/>
      <c r="E43" s="80"/>
      <c r="F43" s="80"/>
      <c r="G43" s="80"/>
      <c r="H43" s="80"/>
    </row>
    <row r="44" spans="3:21" ht="5.65" hidden="1" customHeight="1">
      <c r="C44" s="80"/>
      <c r="D44" s="80"/>
      <c r="E44" s="80"/>
      <c r="F44" s="80"/>
      <c r="G44" s="80"/>
      <c r="H44" s="80"/>
    </row>
    <row r="45" spans="3:21" ht="5.65" hidden="1" customHeight="1">
      <c r="C45" s="80"/>
      <c r="D45" s="80"/>
      <c r="E45" s="80"/>
      <c r="F45" s="80"/>
      <c r="G45" s="80"/>
      <c r="H45" s="80"/>
    </row>
    <row r="46" spans="3:21" ht="5.65" hidden="1" customHeight="1">
      <c r="C46" s="80"/>
      <c r="D46" s="80"/>
      <c r="E46" s="80"/>
      <c r="F46" s="80"/>
      <c r="G46" s="80"/>
      <c r="H46" s="80"/>
    </row>
    <row r="47" spans="3:21" ht="5.65" hidden="1" customHeight="1"/>
    <row r="53" spans="20:20" ht="34.5" hidden="1" customHeight="1">
      <c r="T53" s="101" t="s">
        <v>294</v>
      </c>
    </row>
    <row r="54" spans="20:20" ht="21" hidden="1" customHeight="1">
      <c r="T54" s="101" t="s">
        <v>295</v>
      </c>
    </row>
    <row r="55" spans="20:20" ht="5.65" hidden="1" customHeight="1"/>
  </sheetData>
  <mergeCells count="33">
    <mergeCell ref="O14:O17"/>
    <mergeCell ref="B23:B24"/>
    <mergeCell ref="C14:C17"/>
    <mergeCell ref="C23:C24"/>
    <mergeCell ref="D14:D17"/>
    <mergeCell ref="D23:D24"/>
    <mergeCell ref="B14:B17"/>
    <mergeCell ref="P14:P17"/>
    <mergeCell ref="Q14:Q17"/>
    <mergeCell ref="R14:R17"/>
    <mergeCell ref="A9:L11"/>
    <mergeCell ref="M9:R11"/>
    <mergeCell ref="A14:A17"/>
    <mergeCell ref="E14:E17"/>
    <mergeCell ref="F14:F17"/>
    <mergeCell ref="G14:G17"/>
    <mergeCell ref="H14:H17"/>
    <mergeCell ref="I14:I17"/>
    <mergeCell ref="J14:J17"/>
    <mergeCell ref="K14:K17"/>
    <mergeCell ref="L14:L17"/>
    <mergeCell ref="M14:M17"/>
    <mergeCell ref="N14:N17"/>
    <mergeCell ref="S9:Z11"/>
    <mergeCell ref="AA9:AG11"/>
    <mergeCell ref="AH9:AK10"/>
    <mergeCell ref="AL9:AM10"/>
    <mergeCell ref="F2:AI4"/>
    <mergeCell ref="AJ2:AM4"/>
    <mergeCell ref="F5:AI7"/>
    <mergeCell ref="AJ5:AM5"/>
    <mergeCell ref="AJ6:AM6"/>
    <mergeCell ref="AJ7:AM7"/>
  </mergeCells>
  <conditionalFormatting sqref="A8:E8">
    <cfRule type="cellIs" priority="18" stopIfTrue="1" operator="lessThanOrEqual">
      <formula>60</formula>
    </cfRule>
  </conditionalFormatting>
  <conditionalFormatting sqref="A12:L14 AD13:AD27 C23:D23 E23:J24 K23:L26">
    <cfRule type="cellIs" dxfId="15" priority="17" stopIfTrue="1" operator="equal">
      <formula>"EXTREMA"</formula>
    </cfRule>
  </conditionalFormatting>
  <conditionalFormatting sqref="B27:L27">
    <cfRule type="cellIs" dxfId="14" priority="13" stopIfTrue="1" operator="equal">
      <formula>"EXTREMA"</formula>
    </cfRule>
  </conditionalFormatting>
  <conditionalFormatting sqref="C18:F18 E19:F19">
    <cfRule type="cellIs" dxfId="13" priority="16" stopIfTrue="1" operator="equal">
      <formula>"EXTREMA"</formula>
    </cfRule>
  </conditionalFormatting>
  <conditionalFormatting sqref="C20:F20">
    <cfRule type="cellIs" dxfId="12" priority="15" stopIfTrue="1" operator="equal">
      <formula>"EXTREMA"</formula>
    </cfRule>
  </conditionalFormatting>
  <conditionalFormatting sqref="E22:L22">
    <cfRule type="cellIs" dxfId="11" priority="14" stopIfTrue="1" operator="equal">
      <formula>"EXTREMA"</formula>
    </cfRule>
  </conditionalFormatting>
  <conditionalFormatting sqref="G25:J26">
    <cfRule type="cellIs" dxfId="10" priority="11" stopIfTrue="1" operator="equal">
      <formula>"EXTREMA"</formula>
    </cfRule>
  </conditionalFormatting>
  <conditionalFormatting sqref="G18:L21">
    <cfRule type="cellIs" dxfId="9" priority="12" stopIfTrue="1" operator="equal">
      <formula>"EXTREMA"</formula>
    </cfRule>
  </conditionalFormatting>
  <conditionalFormatting sqref="N13:N14 P13:P14 AB13:AB27 AF13:AF27 S15:Z17 N18:N27 P18:P27 R18:Z27">
    <cfRule type="cellIs" dxfId="8" priority="6" stopIfTrue="1" operator="equal">
      <formula>"EXTREMA"</formula>
    </cfRule>
    <cfRule type="cellIs" dxfId="7" priority="7" stopIfTrue="1" operator="equal">
      <formula>"ALTA"</formula>
    </cfRule>
    <cfRule type="cellIs" dxfId="6" priority="8" stopIfTrue="1" operator="equal">
      <formula>"MODERADA"</formula>
    </cfRule>
    <cfRule type="cellIs" dxfId="5" priority="9" stopIfTrue="1" operator="equal">
      <formula>"BAJA"</formula>
    </cfRule>
  </conditionalFormatting>
  <conditionalFormatting sqref="N12:Z12 AB12:AF12 A20 E21:F21 E25:F25 C26:F26">
    <cfRule type="cellIs" dxfId="4" priority="19" stopIfTrue="1" operator="equal">
      <formula>"EXTREMA"</formula>
    </cfRule>
  </conditionalFormatting>
  <conditionalFormatting sqref="R13:Z14">
    <cfRule type="cellIs" dxfId="3" priority="1" stopIfTrue="1" operator="equal">
      <formula>"EXTREMA"</formula>
    </cfRule>
    <cfRule type="cellIs" dxfId="2" priority="2" stopIfTrue="1" operator="equal">
      <formula>"ALTA"</formula>
    </cfRule>
    <cfRule type="cellIs" dxfId="1" priority="3" stopIfTrue="1" operator="equal">
      <formula>"MODERADA"</formula>
    </cfRule>
    <cfRule type="cellIs" dxfId="0" priority="4" stopIfTrue="1" operator="equal">
      <formula>"BAJA"</formula>
    </cfRule>
  </conditionalFormatting>
  <dataValidations count="11">
    <dataValidation type="list" allowBlank="1" showInputMessage="1" showErrorMessage="1" sqref="AG13 AG15:AG27" xr:uid="{00000000-0002-0000-0200-000000000000}">
      <formula1>$U$34:$U$36</formula1>
    </dataValidation>
    <dataValidation type="list" allowBlank="1" showInputMessage="1" showErrorMessage="1" sqref="AG14" xr:uid="{00000000-0002-0000-0200-000001000000}">
      <formula1>$U$31:$U$33</formula1>
    </dataValidation>
    <dataValidation type="list" allowBlank="1" showInputMessage="1" showErrorMessage="1" sqref="K18 K22 K13:K14" xr:uid="{00000000-0002-0000-0200-000002000000}">
      <formula1>$G$28:$G$30</formula1>
    </dataValidation>
    <dataValidation type="list" allowBlank="1" showInputMessage="1" showErrorMessage="1" sqref="T30" xr:uid="{00000000-0002-0000-0200-000003000000}">
      <formula1>$V$13</formula1>
    </dataValidation>
    <dataValidation type="list" allowBlank="1" showInputMessage="1" showErrorMessage="1" sqref="K19:K21 K23:K27" xr:uid="{00000000-0002-0000-0200-000004000000}">
      <formula1>$G$30:$G$32</formula1>
    </dataValidation>
    <dataValidation type="list" allowBlank="1" showInputMessage="1" showErrorMessage="1" sqref="V13:V27" xr:uid="{00000000-0002-0000-0200-000005000000}">
      <formula1>$T$30:$T$31</formula1>
    </dataValidation>
    <dataValidation type="list" allowBlank="1" showInputMessage="1" showErrorMessage="1" sqref="W13:W27" xr:uid="{00000000-0002-0000-0200-000006000000}">
      <formula1>$U$30:$U$31</formula1>
    </dataValidation>
    <dataValidation type="list" allowBlank="1" showInputMessage="1" showErrorMessage="1" sqref="X13:X27" xr:uid="{00000000-0002-0000-0200-000007000000}">
      <formula1>$U$32:$U$33</formula1>
    </dataValidation>
    <dataValidation type="list" allowBlank="1" showInputMessage="1" showErrorMessage="1" sqref="Y13:Y27" xr:uid="{00000000-0002-0000-0200-000008000000}">
      <formula1>$T$32:$T$33</formula1>
    </dataValidation>
    <dataValidation type="list" allowBlank="1" showInputMessage="1" showErrorMessage="1" sqref="Z13:Z27" xr:uid="{00000000-0002-0000-0200-000009000000}">
      <formula1>$T$34:$T$35</formula1>
    </dataValidation>
    <dataValidation type="list" allowBlank="1" showInputMessage="1" showErrorMessage="1" sqref="AM13:AM27" xr:uid="{00000000-0002-0000-0200-00000A000000}">
      <formula1>$T$53:$T$54</formula1>
    </dataValidation>
  </dataValidations>
  <printOptions horizontalCentered="1" verticalCentered="1"/>
  <pageMargins left="0.43110236200000002" right="0.44685039399999998" top="0.78740157480314998" bottom="0.59055118110236204" header="0" footer="0"/>
  <pageSetup paperSize="5" scale="24" orientation="landscape" r:id="rId1"/>
  <headerFooter alignWithMargins="0">
    <oddFooter>&amp;CPágina &amp;P de &amp;F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sheetPr>
  <dimension ref="A1:I10"/>
  <sheetViews>
    <sheetView showGridLines="0" view="pageBreakPreview" topLeftCell="D9" zoomScale="80" zoomScaleNormal="80" zoomScaleSheetLayoutView="80" workbookViewId="0">
      <selection activeCell="I10" sqref="I10"/>
    </sheetView>
  </sheetViews>
  <sheetFormatPr baseColWidth="10" defaultColWidth="11" defaultRowHeight="12.75"/>
  <cols>
    <col min="1" max="1" width="24.28515625" customWidth="1"/>
    <col min="2" max="2" width="20.28515625" customWidth="1"/>
    <col min="3" max="3" width="49.28515625" customWidth="1"/>
    <col min="4" max="4" width="37.42578125" customWidth="1"/>
    <col min="5" max="5" width="20.28515625" customWidth="1"/>
    <col min="6" max="6" width="25.140625" customWidth="1"/>
    <col min="7" max="7" width="35.42578125" customWidth="1"/>
    <col min="8" max="8" width="46.7109375" customWidth="1"/>
    <col min="9" max="9" width="38.42578125" customWidth="1"/>
  </cols>
  <sheetData>
    <row r="1" spans="1:9" ht="15.75" customHeight="1">
      <c r="A1" s="270"/>
      <c r="B1" s="271"/>
      <c r="C1" s="261" t="s">
        <v>296</v>
      </c>
      <c r="D1" s="262"/>
      <c r="E1" s="262"/>
      <c r="F1" s="262"/>
      <c r="G1" s="262"/>
      <c r="H1" s="262"/>
      <c r="I1" s="263"/>
    </row>
    <row r="2" spans="1:9" ht="15.75" customHeight="1">
      <c r="A2" s="272"/>
      <c r="B2" s="273"/>
      <c r="C2" s="264"/>
      <c r="D2" s="265"/>
      <c r="E2" s="265"/>
      <c r="F2" s="265"/>
      <c r="G2" s="265"/>
      <c r="H2" s="265"/>
      <c r="I2" s="266"/>
    </row>
    <row r="3" spans="1:9">
      <c r="A3" s="272"/>
      <c r="B3" s="273"/>
      <c r="C3" s="267"/>
      <c r="D3" s="268"/>
      <c r="E3" s="268"/>
      <c r="F3" s="268"/>
      <c r="G3" s="268"/>
      <c r="H3" s="268"/>
      <c r="I3" s="269"/>
    </row>
    <row r="4" spans="1:9" ht="27" customHeight="1">
      <c r="A4" s="274"/>
      <c r="B4" s="275"/>
      <c r="C4" s="148" t="s">
        <v>297</v>
      </c>
      <c r="D4" s="148"/>
      <c r="E4" s="148"/>
      <c r="F4" s="148"/>
      <c r="G4" s="149" t="s">
        <v>60</v>
      </c>
      <c r="H4" s="149"/>
      <c r="I4" s="149"/>
    </row>
    <row r="5" spans="1:9" ht="15">
      <c r="A5" s="26" t="s">
        <v>298</v>
      </c>
      <c r="B5" s="26" t="s">
        <v>62</v>
      </c>
      <c r="C5" s="26" t="s">
        <v>299</v>
      </c>
      <c r="D5" s="10" t="s">
        <v>64</v>
      </c>
      <c r="E5" s="27" t="s">
        <v>65</v>
      </c>
      <c r="F5" s="10" t="s">
        <v>66</v>
      </c>
      <c r="G5" s="15">
        <v>45777</v>
      </c>
      <c r="H5" s="15">
        <v>45898</v>
      </c>
      <c r="I5" s="15">
        <v>46022</v>
      </c>
    </row>
    <row r="6" spans="1:9" ht="107.25" customHeight="1">
      <c r="A6" s="276" t="s">
        <v>300</v>
      </c>
      <c r="B6" s="150" t="s">
        <v>301</v>
      </c>
      <c r="C6" s="31" t="s">
        <v>302</v>
      </c>
      <c r="D6" s="31" t="s">
        <v>303</v>
      </c>
      <c r="E6" s="142" t="s">
        <v>55</v>
      </c>
      <c r="F6" s="35" t="s">
        <v>99</v>
      </c>
      <c r="G6" s="132" t="s">
        <v>605</v>
      </c>
      <c r="H6" s="132" t="s">
        <v>563</v>
      </c>
      <c r="I6" s="36" t="s">
        <v>621</v>
      </c>
    </row>
    <row r="7" spans="1:9" ht="81.75" customHeight="1">
      <c r="A7" s="276"/>
      <c r="B7" s="151"/>
      <c r="C7" s="31" t="s">
        <v>304</v>
      </c>
      <c r="D7" s="31" t="s">
        <v>305</v>
      </c>
      <c r="E7" s="142" t="s">
        <v>55</v>
      </c>
      <c r="F7" s="35" t="s">
        <v>99</v>
      </c>
      <c r="G7" s="125" t="s">
        <v>306</v>
      </c>
      <c r="H7" s="126" t="s">
        <v>564</v>
      </c>
      <c r="I7" s="143" t="s">
        <v>564</v>
      </c>
    </row>
    <row r="8" spans="1:9" ht="189.75" customHeight="1">
      <c r="A8" s="260" t="s">
        <v>307</v>
      </c>
      <c r="B8" s="32" t="s">
        <v>308</v>
      </c>
      <c r="C8" s="31" t="s">
        <v>309</v>
      </c>
      <c r="D8" s="31" t="s">
        <v>310</v>
      </c>
      <c r="E8" s="142" t="s">
        <v>55</v>
      </c>
      <c r="F8" s="37" t="s">
        <v>311</v>
      </c>
      <c r="G8" s="125" t="s">
        <v>312</v>
      </c>
      <c r="H8" s="129" t="s">
        <v>576</v>
      </c>
      <c r="I8" s="129" t="s">
        <v>612</v>
      </c>
    </row>
    <row r="9" spans="1:9" ht="224.25" customHeight="1">
      <c r="A9" s="260"/>
      <c r="B9" s="28" t="s">
        <v>313</v>
      </c>
      <c r="C9" s="33" t="s">
        <v>314</v>
      </c>
      <c r="D9" s="31" t="s">
        <v>315</v>
      </c>
      <c r="E9" s="12" t="s">
        <v>316</v>
      </c>
      <c r="F9" s="37" t="s">
        <v>99</v>
      </c>
      <c r="G9" s="125" t="s">
        <v>317</v>
      </c>
      <c r="H9" s="129" t="s">
        <v>569</v>
      </c>
      <c r="I9" s="129" t="s">
        <v>587</v>
      </c>
    </row>
    <row r="10" spans="1:9" ht="319.5" customHeight="1">
      <c r="A10" s="260"/>
      <c r="B10" s="30" t="s">
        <v>318</v>
      </c>
      <c r="C10" s="33" t="s">
        <v>319</v>
      </c>
      <c r="D10" s="29" t="s">
        <v>320</v>
      </c>
      <c r="E10" s="11" t="s">
        <v>316</v>
      </c>
      <c r="F10" s="38" t="s">
        <v>99</v>
      </c>
      <c r="G10" s="125" t="s">
        <v>321</v>
      </c>
      <c r="H10" s="129" t="s">
        <v>570</v>
      </c>
      <c r="I10" s="129" t="s">
        <v>588</v>
      </c>
    </row>
  </sheetData>
  <mergeCells count="7">
    <mergeCell ref="A8:A10"/>
    <mergeCell ref="B6:B7"/>
    <mergeCell ref="C1:I3"/>
    <mergeCell ref="A1:B4"/>
    <mergeCell ref="C4:F4"/>
    <mergeCell ref="G4:I4"/>
    <mergeCell ref="A6:A7"/>
  </mergeCells>
  <printOptions horizontalCentered="1"/>
  <pageMargins left="0.70866141732283505" right="0.70866141732283505" top="0.74803149606299202" bottom="0.74803149606299202" header="0.31496062992126" footer="0.31496062992126"/>
  <pageSetup paperSize="5" scale="55"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sheetPr>
  <dimension ref="A1:J36"/>
  <sheetViews>
    <sheetView showGridLines="0" view="pageBreakPreview" topLeftCell="E4" zoomScale="60" zoomScaleNormal="85" workbookViewId="0">
      <selection activeCell="H8" sqref="H8"/>
    </sheetView>
  </sheetViews>
  <sheetFormatPr baseColWidth="10" defaultColWidth="10.7109375" defaultRowHeight="14.25"/>
  <cols>
    <col min="1" max="1" width="21.5703125" style="21" customWidth="1"/>
    <col min="2" max="2" width="26.42578125" style="21" customWidth="1"/>
    <col min="3" max="3" width="62.140625" style="21" customWidth="1"/>
    <col min="4" max="4" width="59.140625" style="21" customWidth="1"/>
    <col min="5" max="5" width="39.7109375" style="21" customWidth="1"/>
    <col min="6" max="6" width="33.140625" style="21" customWidth="1"/>
    <col min="7" max="7" width="21.7109375" style="21" customWidth="1"/>
    <col min="8" max="8" width="53.42578125" style="21" customWidth="1"/>
    <col min="9" max="9" width="52.85546875" style="21" customWidth="1"/>
    <col min="10" max="10" width="63.28515625" style="21" customWidth="1"/>
    <col min="11" max="11" width="7.42578125" style="21" customWidth="1"/>
    <col min="12" max="16384" width="10.7109375" style="21"/>
  </cols>
  <sheetData>
    <row r="1" spans="1:10" ht="15.75" customHeight="1">
      <c r="A1" s="277"/>
      <c r="B1" s="277"/>
      <c r="C1" s="262"/>
      <c r="D1" s="262"/>
      <c r="E1" s="262"/>
      <c r="F1" s="262"/>
      <c r="G1" s="262"/>
      <c r="H1" s="262"/>
      <c r="I1" s="262"/>
      <c r="J1" s="263"/>
    </row>
    <row r="2" spans="1:10" ht="17.25" customHeight="1">
      <c r="A2" s="277"/>
      <c r="B2" s="277"/>
      <c r="C2" s="265"/>
      <c r="D2" s="265"/>
      <c r="E2" s="265"/>
      <c r="F2" s="265"/>
      <c r="G2" s="265"/>
      <c r="H2" s="265"/>
      <c r="I2" s="265"/>
      <c r="J2" s="266"/>
    </row>
    <row r="3" spans="1:10" ht="17.25" customHeight="1">
      <c r="A3" s="277"/>
      <c r="B3" s="277"/>
      <c r="C3" s="265"/>
      <c r="D3" s="265"/>
      <c r="E3" s="265"/>
      <c r="F3" s="265"/>
      <c r="G3" s="265"/>
      <c r="H3" s="265"/>
      <c r="I3" s="265"/>
      <c r="J3" s="266"/>
    </row>
    <row r="4" spans="1:10" ht="17.25" customHeight="1">
      <c r="A4" s="277"/>
      <c r="B4" s="277"/>
      <c r="C4" s="268"/>
      <c r="D4" s="268"/>
      <c r="E4" s="268"/>
      <c r="F4" s="268"/>
      <c r="G4" s="268"/>
      <c r="H4" s="268"/>
      <c r="I4" s="268"/>
      <c r="J4" s="269"/>
    </row>
    <row r="5" spans="1:10" s="20" customFormat="1" ht="39" customHeight="1">
      <c r="A5" s="277"/>
      <c r="B5" s="277"/>
      <c r="C5" s="22" t="s">
        <v>322</v>
      </c>
      <c r="D5" s="23"/>
      <c r="E5" s="23"/>
      <c r="F5" s="23"/>
      <c r="G5" s="24"/>
      <c r="H5" s="278" t="s">
        <v>60</v>
      </c>
      <c r="I5" s="279"/>
      <c r="J5" s="280"/>
    </row>
    <row r="6" spans="1:10" s="20" customFormat="1" ht="57.2" customHeight="1">
      <c r="A6" s="25" t="s">
        <v>298</v>
      </c>
      <c r="B6" s="26" t="s">
        <v>62</v>
      </c>
      <c r="C6" s="27" t="s">
        <v>299</v>
      </c>
      <c r="D6" s="10" t="s">
        <v>64</v>
      </c>
      <c r="E6" s="10" t="s">
        <v>323</v>
      </c>
      <c r="F6" s="27" t="s">
        <v>65</v>
      </c>
      <c r="G6" s="10" t="s">
        <v>66</v>
      </c>
      <c r="H6" s="10" t="s">
        <v>324</v>
      </c>
      <c r="I6" s="10" t="s">
        <v>325</v>
      </c>
      <c r="J6" s="10" t="s">
        <v>326</v>
      </c>
    </row>
    <row r="7" spans="1:10" s="20" customFormat="1" ht="138.75" customHeight="1">
      <c r="A7" s="332" t="s">
        <v>327</v>
      </c>
      <c r="B7" s="299" t="s">
        <v>328</v>
      </c>
      <c r="C7" s="320" t="s">
        <v>329</v>
      </c>
      <c r="D7" s="320" t="s">
        <v>330</v>
      </c>
      <c r="E7" s="306" t="s">
        <v>331</v>
      </c>
      <c r="F7" s="302" t="s">
        <v>332</v>
      </c>
      <c r="G7" s="321" t="s">
        <v>333</v>
      </c>
      <c r="H7" s="129" t="s">
        <v>334</v>
      </c>
      <c r="I7" s="126" t="s">
        <v>538</v>
      </c>
      <c r="J7" s="126" t="s">
        <v>538</v>
      </c>
    </row>
    <row r="8" spans="1:10" s="20" customFormat="1" ht="87.75" customHeight="1">
      <c r="A8" s="332"/>
      <c r="B8" s="299"/>
      <c r="C8" s="320" t="s">
        <v>335</v>
      </c>
      <c r="D8" s="320" t="s">
        <v>336</v>
      </c>
      <c r="E8" s="306" t="s">
        <v>337</v>
      </c>
      <c r="F8" s="302" t="s">
        <v>338</v>
      </c>
      <c r="G8" s="306" t="s">
        <v>339</v>
      </c>
      <c r="H8" s="126" t="s">
        <v>340</v>
      </c>
      <c r="I8" s="126" t="s">
        <v>539</v>
      </c>
      <c r="J8" s="126" t="s">
        <v>539</v>
      </c>
    </row>
    <row r="9" spans="1:10" s="20" customFormat="1" ht="146.25" customHeight="1">
      <c r="A9" s="332"/>
      <c r="B9" s="299"/>
      <c r="C9" s="300" t="s">
        <v>341</v>
      </c>
      <c r="D9" s="300" t="s">
        <v>342</v>
      </c>
      <c r="E9" s="301" t="s">
        <v>343</v>
      </c>
      <c r="F9" s="302" t="s">
        <v>344</v>
      </c>
      <c r="G9" s="322" t="s">
        <v>333</v>
      </c>
      <c r="H9" s="127" t="s">
        <v>345</v>
      </c>
      <c r="I9" s="127" t="s">
        <v>553</v>
      </c>
      <c r="J9" s="126" t="s">
        <v>622</v>
      </c>
    </row>
    <row r="10" spans="1:10" s="20" customFormat="1" ht="81" customHeight="1">
      <c r="A10" s="332"/>
      <c r="B10" s="299"/>
      <c r="C10" s="300" t="s">
        <v>346</v>
      </c>
      <c r="D10" s="300" t="s">
        <v>347</v>
      </c>
      <c r="E10" s="301" t="s">
        <v>348</v>
      </c>
      <c r="F10" s="302" t="s">
        <v>349</v>
      </c>
      <c r="G10" s="322" t="s">
        <v>333</v>
      </c>
      <c r="H10" s="127" t="s">
        <v>350</v>
      </c>
      <c r="I10" s="127" t="s">
        <v>550</v>
      </c>
      <c r="J10" s="146" t="s">
        <v>590</v>
      </c>
    </row>
    <row r="11" spans="1:10" s="20" customFormat="1" ht="90" customHeight="1">
      <c r="A11" s="332"/>
      <c r="B11" s="299"/>
      <c r="C11" s="320" t="s">
        <v>351</v>
      </c>
      <c r="D11" s="320" t="s">
        <v>352</v>
      </c>
      <c r="E11" s="306" t="s">
        <v>353</v>
      </c>
      <c r="F11" s="302" t="s">
        <v>354</v>
      </c>
      <c r="G11" s="306" t="s">
        <v>339</v>
      </c>
      <c r="H11" s="126" t="s">
        <v>355</v>
      </c>
      <c r="I11" s="126" t="s">
        <v>355</v>
      </c>
      <c r="J11" s="126" t="s">
        <v>355</v>
      </c>
    </row>
    <row r="12" spans="1:10" s="20" customFormat="1" ht="97.5" customHeight="1">
      <c r="A12" s="332"/>
      <c r="B12" s="333" t="s">
        <v>356</v>
      </c>
      <c r="C12" s="320" t="s">
        <v>357</v>
      </c>
      <c r="D12" s="320" t="s">
        <v>358</v>
      </c>
      <c r="E12" s="306" t="s">
        <v>359</v>
      </c>
      <c r="F12" s="306" t="s">
        <v>360</v>
      </c>
      <c r="G12" s="306" t="s">
        <v>361</v>
      </c>
      <c r="H12" s="126" t="s">
        <v>362</v>
      </c>
      <c r="I12" s="126" t="s">
        <v>565</v>
      </c>
      <c r="J12" s="143" t="s">
        <v>591</v>
      </c>
    </row>
    <row r="13" spans="1:10" s="20" customFormat="1" ht="69.75" customHeight="1">
      <c r="A13" s="332"/>
      <c r="B13" s="334" t="s">
        <v>363</v>
      </c>
      <c r="C13" s="320" t="s">
        <v>364</v>
      </c>
      <c r="D13" s="320" t="s">
        <v>365</v>
      </c>
      <c r="E13" s="306" t="s">
        <v>366</v>
      </c>
      <c r="F13" s="306" t="s">
        <v>367</v>
      </c>
      <c r="G13" s="307" t="s">
        <v>333</v>
      </c>
      <c r="H13" s="126" t="s">
        <v>368</v>
      </c>
      <c r="I13" s="126" t="s">
        <v>551</v>
      </c>
      <c r="J13" s="143" t="s">
        <v>592</v>
      </c>
    </row>
    <row r="14" spans="1:10" s="20" customFormat="1" ht="117.75" customHeight="1">
      <c r="A14" s="332"/>
      <c r="B14" s="301" t="s">
        <v>369</v>
      </c>
      <c r="C14" s="323" t="s">
        <v>370</v>
      </c>
      <c r="D14" s="320" t="s">
        <v>371</v>
      </c>
      <c r="E14" s="306" t="s">
        <v>372</v>
      </c>
      <c r="F14" s="302" t="s">
        <v>37</v>
      </c>
      <c r="G14" s="306" t="s">
        <v>339</v>
      </c>
      <c r="H14" s="129" t="s">
        <v>373</v>
      </c>
      <c r="I14" s="126" t="s">
        <v>540</v>
      </c>
      <c r="J14" s="126" t="s">
        <v>540</v>
      </c>
    </row>
    <row r="15" spans="1:10" s="20" customFormat="1" ht="87" customHeight="1">
      <c r="A15" s="332"/>
      <c r="B15" s="335" t="s">
        <v>374</v>
      </c>
      <c r="C15" s="320" t="s">
        <v>375</v>
      </c>
      <c r="D15" s="320" t="s">
        <v>376</v>
      </c>
      <c r="E15" s="306" t="s">
        <v>377</v>
      </c>
      <c r="F15" s="302" t="s">
        <v>37</v>
      </c>
      <c r="G15" s="306" t="s">
        <v>378</v>
      </c>
      <c r="H15" s="126" t="s">
        <v>379</v>
      </c>
      <c r="I15" s="126" t="s">
        <v>541</v>
      </c>
      <c r="J15" s="129" t="s">
        <v>581</v>
      </c>
    </row>
    <row r="16" spans="1:10" s="20" customFormat="1" ht="66.75" customHeight="1">
      <c r="A16" s="332"/>
      <c r="B16" s="336"/>
      <c r="C16" s="320" t="s">
        <v>380</v>
      </c>
      <c r="D16" s="320" t="s">
        <v>381</v>
      </c>
      <c r="E16" s="306" t="s">
        <v>382</v>
      </c>
      <c r="F16" s="337" t="s">
        <v>383</v>
      </c>
      <c r="G16" s="306" t="s">
        <v>339</v>
      </c>
      <c r="H16" s="126" t="s">
        <v>384</v>
      </c>
      <c r="I16" s="126" t="s">
        <v>557</v>
      </c>
      <c r="J16" s="143" t="s">
        <v>593</v>
      </c>
    </row>
    <row r="17" spans="1:10" ht="151.5" customHeight="1">
      <c r="A17" s="338" t="s">
        <v>385</v>
      </c>
      <c r="B17" s="339" t="s">
        <v>386</v>
      </c>
      <c r="C17" s="325" t="s">
        <v>387</v>
      </c>
      <c r="D17" s="325" t="s">
        <v>388</v>
      </c>
      <c r="E17" s="306" t="s">
        <v>389</v>
      </c>
      <c r="F17" s="326" t="s">
        <v>390</v>
      </c>
      <c r="G17" s="340" t="s">
        <v>391</v>
      </c>
      <c r="H17" s="143" t="s">
        <v>392</v>
      </c>
      <c r="I17" s="126" t="s">
        <v>568</v>
      </c>
      <c r="J17" s="143" t="s">
        <v>594</v>
      </c>
    </row>
    <row r="18" spans="1:10" ht="90" customHeight="1">
      <c r="A18" s="341"/>
      <c r="B18" s="336"/>
      <c r="C18" s="325" t="s">
        <v>387</v>
      </c>
      <c r="D18" s="325" t="s">
        <v>393</v>
      </c>
      <c r="E18" s="306" t="s">
        <v>394</v>
      </c>
      <c r="F18" s="326" t="s">
        <v>9</v>
      </c>
      <c r="G18" s="340" t="s">
        <v>395</v>
      </c>
      <c r="H18" s="126" t="s">
        <v>396</v>
      </c>
      <c r="I18" s="126" t="s">
        <v>582</v>
      </c>
      <c r="J18" s="126" t="s">
        <v>583</v>
      </c>
    </row>
    <row r="19" spans="1:10" ht="144.75" customHeight="1">
      <c r="A19" s="341"/>
      <c r="B19" s="342" t="s">
        <v>397</v>
      </c>
      <c r="C19" s="324" t="s">
        <v>398</v>
      </c>
      <c r="D19" s="325" t="s">
        <v>399</v>
      </c>
      <c r="E19" s="306" t="s">
        <v>400</v>
      </c>
      <c r="F19" s="325" t="s">
        <v>401</v>
      </c>
      <c r="G19" s="343" t="s">
        <v>333</v>
      </c>
      <c r="H19" s="126" t="s">
        <v>402</v>
      </c>
      <c r="I19" s="126" t="s">
        <v>543</v>
      </c>
      <c r="J19" s="143" t="s">
        <v>595</v>
      </c>
    </row>
    <row r="20" spans="1:10" ht="118.5" customHeight="1">
      <c r="A20" s="341"/>
      <c r="B20" s="344" t="s">
        <v>403</v>
      </c>
      <c r="C20" s="324" t="s">
        <v>404</v>
      </c>
      <c r="D20" s="324" t="s">
        <v>405</v>
      </c>
      <c r="E20" s="306" t="s">
        <v>406</v>
      </c>
      <c r="F20" s="326" t="s">
        <v>407</v>
      </c>
      <c r="G20" s="343" t="s">
        <v>333</v>
      </c>
      <c r="H20" s="126" t="s">
        <v>408</v>
      </c>
      <c r="I20" s="126" t="s">
        <v>542</v>
      </c>
      <c r="J20" s="125" t="s">
        <v>542</v>
      </c>
    </row>
    <row r="21" spans="1:10" ht="249.75" customHeight="1">
      <c r="A21" s="341"/>
      <c r="B21" s="344"/>
      <c r="C21" s="324" t="s">
        <v>409</v>
      </c>
      <c r="D21" s="324" t="s">
        <v>410</v>
      </c>
      <c r="E21" s="306" t="s">
        <v>411</v>
      </c>
      <c r="F21" s="324" t="s">
        <v>390</v>
      </c>
      <c r="G21" s="343" t="s">
        <v>333</v>
      </c>
      <c r="H21" s="126" t="s">
        <v>412</v>
      </c>
      <c r="I21" s="126" t="s">
        <v>544</v>
      </c>
      <c r="J21" s="143" t="s">
        <v>596</v>
      </c>
    </row>
    <row r="22" spans="1:10" ht="112.5" customHeight="1">
      <c r="A22" s="341"/>
      <c r="B22" s="340" t="s">
        <v>413</v>
      </c>
      <c r="C22" s="325" t="s">
        <v>414</v>
      </c>
      <c r="D22" s="325" t="s">
        <v>415</v>
      </c>
      <c r="E22" s="306" t="s">
        <v>416</v>
      </c>
      <c r="F22" s="345" t="s">
        <v>401</v>
      </c>
      <c r="G22" s="343" t="s">
        <v>333</v>
      </c>
      <c r="H22" s="126" t="s">
        <v>417</v>
      </c>
      <c r="I22" s="126" t="s">
        <v>566</v>
      </c>
      <c r="J22" s="143" t="s">
        <v>597</v>
      </c>
    </row>
    <row r="23" spans="1:10" ht="132.75" customHeight="1">
      <c r="A23" s="341"/>
      <c r="B23" s="346"/>
      <c r="C23" s="320" t="s">
        <v>418</v>
      </c>
      <c r="D23" s="306" t="s">
        <v>419</v>
      </c>
      <c r="E23" s="306" t="s">
        <v>420</v>
      </c>
      <c r="F23" s="327" t="s">
        <v>421</v>
      </c>
      <c r="G23" s="306" t="s">
        <v>422</v>
      </c>
      <c r="H23" s="126" t="s">
        <v>423</v>
      </c>
      <c r="I23" s="126" t="s">
        <v>423</v>
      </c>
      <c r="J23" s="126" t="s">
        <v>423</v>
      </c>
    </row>
    <row r="24" spans="1:10" ht="192" customHeight="1">
      <c r="A24" s="341"/>
      <c r="B24" s="335" t="s">
        <v>424</v>
      </c>
      <c r="C24" s="320" t="s">
        <v>425</v>
      </c>
      <c r="D24" s="306" t="s">
        <v>426</v>
      </c>
      <c r="E24" s="306" t="s">
        <v>427</v>
      </c>
      <c r="F24" s="306" t="s">
        <v>316</v>
      </c>
      <c r="G24" s="306" t="s">
        <v>428</v>
      </c>
      <c r="H24" s="126" t="s">
        <v>429</v>
      </c>
      <c r="I24" s="126" t="s">
        <v>571</v>
      </c>
      <c r="J24" s="143" t="s">
        <v>571</v>
      </c>
    </row>
    <row r="25" spans="1:10" ht="387" customHeight="1">
      <c r="A25" s="341"/>
      <c r="B25" s="347"/>
      <c r="C25" s="320" t="s">
        <v>430</v>
      </c>
      <c r="D25" s="306" t="s">
        <v>431</v>
      </c>
      <c r="E25" s="306" t="s">
        <v>432</v>
      </c>
      <c r="F25" s="306" t="s">
        <v>316</v>
      </c>
      <c r="G25" s="306" t="s">
        <v>433</v>
      </c>
      <c r="H25" s="126" t="s">
        <v>434</v>
      </c>
      <c r="I25" s="143" t="s">
        <v>572</v>
      </c>
      <c r="J25" s="126" t="s">
        <v>602</v>
      </c>
    </row>
    <row r="26" spans="1:10" ht="408.75" customHeight="1">
      <c r="A26" s="341"/>
      <c r="B26" s="347"/>
      <c r="C26" s="320" t="s">
        <v>435</v>
      </c>
      <c r="D26" s="306" t="s">
        <v>436</v>
      </c>
      <c r="E26" s="306" t="s">
        <v>437</v>
      </c>
      <c r="F26" s="306" t="s">
        <v>316</v>
      </c>
      <c r="G26" s="306" t="s">
        <v>438</v>
      </c>
      <c r="H26" s="126" t="s">
        <v>439</v>
      </c>
      <c r="I26" s="126" t="s">
        <v>573</v>
      </c>
      <c r="J26" s="134" t="s">
        <v>603</v>
      </c>
    </row>
    <row r="27" spans="1:10" ht="206.25" customHeight="1">
      <c r="A27" s="341"/>
      <c r="B27" s="347"/>
      <c r="C27" s="320" t="s">
        <v>440</v>
      </c>
      <c r="D27" s="306" t="s">
        <v>441</v>
      </c>
      <c r="E27" s="306" t="s">
        <v>442</v>
      </c>
      <c r="F27" s="327" t="s">
        <v>443</v>
      </c>
      <c r="G27" s="306" t="s">
        <v>444</v>
      </c>
      <c r="H27" s="126" t="s">
        <v>445</v>
      </c>
      <c r="I27" s="126"/>
      <c r="J27" s="126"/>
    </row>
    <row r="28" spans="1:10" ht="90.75" customHeight="1">
      <c r="A28" s="341"/>
      <c r="B28" s="347"/>
      <c r="C28" s="320" t="s">
        <v>446</v>
      </c>
      <c r="D28" s="306" t="s">
        <v>447</v>
      </c>
      <c r="E28" s="306" t="s">
        <v>448</v>
      </c>
      <c r="F28" s="306" t="s">
        <v>449</v>
      </c>
      <c r="G28" s="306" t="s">
        <v>450</v>
      </c>
      <c r="H28" s="126" t="s">
        <v>451</v>
      </c>
      <c r="I28" s="130"/>
      <c r="J28" s="34"/>
    </row>
    <row r="29" spans="1:10" ht="64.5" customHeight="1">
      <c r="A29" s="341"/>
      <c r="B29" s="347"/>
      <c r="C29" s="320" t="s">
        <v>452</v>
      </c>
      <c r="D29" s="306" t="s">
        <v>453</v>
      </c>
      <c r="E29" s="306" t="s">
        <v>454</v>
      </c>
      <c r="F29" s="301" t="s">
        <v>55</v>
      </c>
      <c r="G29" s="306" t="s">
        <v>455</v>
      </c>
      <c r="H29" s="126" t="s">
        <v>384</v>
      </c>
      <c r="I29" s="126" t="s">
        <v>556</v>
      </c>
      <c r="J29" s="126" t="s">
        <v>614</v>
      </c>
    </row>
    <row r="30" spans="1:10" ht="97.5" customHeight="1">
      <c r="A30" s="341"/>
      <c r="B30" s="347"/>
      <c r="C30" s="306" t="s">
        <v>456</v>
      </c>
      <c r="D30" s="306" t="s">
        <v>457</v>
      </c>
      <c r="E30" s="306" t="s">
        <v>458</v>
      </c>
      <c r="F30" s="327" t="s">
        <v>37</v>
      </c>
      <c r="G30" s="306" t="s">
        <v>459</v>
      </c>
      <c r="H30" s="131" t="s">
        <v>460</v>
      </c>
      <c r="I30" s="144" t="s">
        <v>460</v>
      </c>
      <c r="J30" s="126" t="s">
        <v>584</v>
      </c>
    </row>
    <row r="31" spans="1:10" ht="138.75" customHeight="1">
      <c r="A31" s="341"/>
      <c r="B31" s="336"/>
      <c r="C31" s="320" t="s">
        <v>461</v>
      </c>
      <c r="D31" s="306" t="s">
        <v>462</v>
      </c>
      <c r="E31" s="306" t="s">
        <v>463</v>
      </c>
      <c r="F31" s="306" t="s">
        <v>464</v>
      </c>
      <c r="G31" s="306" t="s">
        <v>465</v>
      </c>
      <c r="H31" s="126" t="s">
        <v>466</v>
      </c>
      <c r="I31" s="126" t="s">
        <v>466</v>
      </c>
      <c r="J31" s="134" t="s">
        <v>466</v>
      </c>
    </row>
    <row r="32" spans="1:10" ht="73.5" customHeight="1">
      <c r="A32" s="341"/>
      <c r="B32" s="344" t="s">
        <v>467</v>
      </c>
      <c r="C32" s="320" t="s">
        <v>468</v>
      </c>
      <c r="D32" s="306" t="s">
        <v>469</v>
      </c>
      <c r="E32" s="306" t="s">
        <v>420</v>
      </c>
      <c r="F32" s="301" t="s">
        <v>470</v>
      </c>
      <c r="G32" s="306" t="s">
        <v>471</v>
      </c>
      <c r="H32" s="126" t="s">
        <v>472</v>
      </c>
      <c r="I32" s="126" t="s">
        <v>555</v>
      </c>
      <c r="J32" s="143" t="s">
        <v>613</v>
      </c>
    </row>
    <row r="33" spans="1:10" ht="87" customHeight="1">
      <c r="A33" s="348"/>
      <c r="B33" s="344"/>
      <c r="C33" s="320" t="s">
        <v>473</v>
      </c>
      <c r="D33" s="306" t="s">
        <v>469</v>
      </c>
      <c r="E33" s="306" t="s">
        <v>420</v>
      </c>
      <c r="F33" s="301" t="s">
        <v>470</v>
      </c>
      <c r="G33" s="306" t="s">
        <v>471</v>
      </c>
      <c r="H33" s="126" t="s">
        <v>474</v>
      </c>
      <c r="I33" s="126" t="s">
        <v>606</v>
      </c>
      <c r="J33" s="143" t="s">
        <v>606</v>
      </c>
    </row>
    <row r="34" spans="1:10" ht="168.75" customHeight="1">
      <c r="A34" s="349" t="s">
        <v>475</v>
      </c>
      <c r="B34" s="328" t="s">
        <v>476</v>
      </c>
      <c r="C34" s="320" t="s">
        <v>477</v>
      </c>
      <c r="D34" s="329" t="s">
        <v>478</v>
      </c>
      <c r="E34" s="306" t="s">
        <v>416</v>
      </c>
      <c r="F34" s="329" t="s">
        <v>479</v>
      </c>
      <c r="G34" s="329" t="s">
        <v>480</v>
      </c>
      <c r="H34" s="126" t="s">
        <v>481</v>
      </c>
      <c r="I34" s="126" t="s">
        <v>481</v>
      </c>
      <c r="J34" s="147" t="s">
        <v>623</v>
      </c>
    </row>
    <row r="35" spans="1:10" ht="135">
      <c r="A35" s="349"/>
      <c r="B35" s="328"/>
      <c r="C35" s="320" t="s">
        <v>482</v>
      </c>
      <c r="D35" s="329" t="s">
        <v>483</v>
      </c>
      <c r="E35" s="329" t="s">
        <v>484</v>
      </c>
      <c r="F35" s="329" t="s">
        <v>479</v>
      </c>
      <c r="G35" s="329" t="s">
        <v>485</v>
      </c>
      <c r="H35" s="126" t="s">
        <v>486</v>
      </c>
      <c r="I35" s="126" t="s">
        <v>554</v>
      </c>
      <c r="J35" s="147" t="s">
        <v>624</v>
      </c>
    </row>
    <row r="36" spans="1:10" ht="161.25" customHeight="1">
      <c r="A36" s="349"/>
      <c r="B36" s="330" t="s">
        <v>487</v>
      </c>
      <c r="C36" s="320" t="s">
        <v>488</v>
      </c>
      <c r="D36" s="331" t="s">
        <v>489</v>
      </c>
      <c r="E36" s="329" t="s">
        <v>490</v>
      </c>
      <c r="F36" s="329" t="s">
        <v>360</v>
      </c>
      <c r="G36" s="329" t="s">
        <v>378</v>
      </c>
      <c r="H36" s="126" t="s">
        <v>491</v>
      </c>
      <c r="I36" s="126" t="s">
        <v>552</v>
      </c>
      <c r="J36" s="141" t="s">
        <v>552</v>
      </c>
    </row>
  </sheetData>
  <mergeCells count="13">
    <mergeCell ref="A34:A36"/>
    <mergeCell ref="B7:B11"/>
    <mergeCell ref="B15:B16"/>
    <mergeCell ref="B17:B18"/>
    <mergeCell ref="B20:B21"/>
    <mergeCell ref="B24:B31"/>
    <mergeCell ref="B32:B33"/>
    <mergeCell ref="B34:B35"/>
    <mergeCell ref="C1:J4"/>
    <mergeCell ref="A1:B5"/>
    <mergeCell ref="H5:J5"/>
    <mergeCell ref="A7:A16"/>
    <mergeCell ref="A17:A33"/>
  </mergeCells>
  <printOptions horizontalCentered="1"/>
  <pageMargins left="0.23622047244094499" right="0.70866141732283505" top="0.27559055118110198" bottom="0.55118110236220497" header="0.31496062992126" footer="0.31496062992126"/>
  <pageSetup paperSize="5" scale="39" orientation="landscape" r:id="rId1"/>
  <headerFooter>
    <oddFooter>&amp;C&amp;P</oddFooter>
  </headerFooter>
  <rowBreaks count="1" manualBreakCount="1">
    <brk id="23" max="9" man="1"/>
  </rowBreaks>
  <colBreaks count="1" manualBreakCount="1">
    <brk id="10" max="3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sheetPr>
  <dimension ref="A1:Q12"/>
  <sheetViews>
    <sheetView showGridLines="0" view="pageBreakPreview" topLeftCell="E5" zoomScale="80" zoomScaleNormal="70" workbookViewId="0">
      <selection activeCell="P7" sqref="P7"/>
    </sheetView>
  </sheetViews>
  <sheetFormatPr baseColWidth="10" defaultColWidth="10.7109375" defaultRowHeight="12.75"/>
  <cols>
    <col min="1" max="1" width="13.7109375" customWidth="1"/>
    <col min="2" max="2" width="10.28515625" customWidth="1"/>
    <col min="3" max="3" width="26.7109375" customWidth="1"/>
    <col min="4" max="4" width="29.42578125" customWidth="1"/>
    <col min="6" max="6" width="13.28515625" customWidth="1"/>
    <col min="7" max="7" width="16.28515625" customWidth="1"/>
    <col min="8" max="8" width="7.5703125" customWidth="1"/>
    <col min="9" max="9" width="14.140625" customWidth="1"/>
    <col min="10" max="10" width="8.28515625" customWidth="1"/>
    <col min="11" max="11" width="3.140625" customWidth="1"/>
    <col min="13" max="13" width="19.28515625" customWidth="1"/>
    <col min="14" max="14" width="40.85546875" customWidth="1"/>
    <col min="15" max="15" width="38.140625" customWidth="1"/>
    <col min="16" max="16" width="24.42578125" customWidth="1"/>
  </cols>
  <sheetData>
    <row r="1" spans="1:17">
      <c r="A1" s="3"/>
      <c r="B1" s="4"/>
      <c r="C1" s="3"/>
      <c r="D1" s="4"/>
      <c r="E1" s="4"/>
      <c r="F1" s="4"/>
      <c r="G1" s="4"/>
      <c r="H1" s="4"/>
      <c r="I1" s="4"/>
      <c r="J1" s="4"/>
      <c r="K1" s="4"/>
      <c r="L1" s="4"/>
      <c r="M1" s="4"/>
      <c r="N1" s="4"/>
      <c r="O1" s="4"/>
      <c r="P1" s="14"/>
    </row>
    <row r="2" spans="1:17" ht="27" customHeight="1">
      <c r="A2" s="5"/>
      <c r="B2" s="6"/>
      <c r="C2" s="287" t="s">
        <v>492</v>
      </c>
      <c r="D2" s="288"/>
      <c r="E2" s="288"/>
      <c r="F2" s="288"/>
      <c r="G2" s="288"/>
      <c r="H2" s="288"/>
      <c r="I2" s="288"/>
      <c r="J2" s="288"/>
      <c r="K2" s="288"/>
      <c r="L2" s="288"/>
      <c r="M2" s="288"/>
      <c r="N2" s="288"/>
      <c r="O2" s="288"/>
      <c r="P2" s="289"/>
    </row>
    <row r="3" spans="1:17" ht="25.5" customHeight="1">
      <c r="A3" s="7"/>
      <c r="B3" s="8"/>
      <c r="C3" s="287" t="s">
        <v>493</v>
      </c>
      <c r="D3" s="288"/>
      <c r="E3" s="288"/>
      <c r="F3" s="288"/>
      <c r="G3" s="288"/>
      <c r="H3" s="288"/>
      <c r="I3" s="288"/>
      <c r="J3" s="288"/>
      <c r="K3" s="288"/>
      <c r="L3" s="288"/>
      <c r="M3" s="288"/>
      <c r="N3" s="288"/>
      <c r="O3" s="288"/>
      <c r="P3" s="289"/>
    </row>
    <row r="4" spans="1:17" ht="20.25" customHeight="1">
      <c r="A4" s="9"/>
      <c r="B4" s="6"/>
      <c r="C4" s="290" t="s">
        <v>494</v>
      </c>
      <c r="D4" s="291"/>
      <c r="E4" s="291"/>
      <c r="F4" s="291"/>
      <c r="G4" s="291"/>
      <c r="H4" s="291"/>
      <c r="I4" s="291"/>
      <c r="J4" s="291"/>
      <c r="K4" s="291"/>
      <c r="L4" s="291"/>
      <c r="M4" s="291"/>
      <c r="N4" s="291"/>
      <c r="O4" s="291"/>
      <c r="P4" s="292"/>
    </row>
    <row r="5" spans="1:17" s="1" customFormat="1" ht="25.5" customHeight="1">
      <c r="A5" s="293" t="s">
        <v>495</v>
      </c>
      <c r="B5" s="294"/>
      <c r="C5" s="294"/>
      <c r="D5" s="294"/>
      <c r="E5" s="294"/>
      <c r="F5" s="294"/>
      <c r="G5" s="294"/>
      <c r="H5" s="294"/>
      <c r="I5" s="295"/>
      <c r="J5" s="296" t="s">
        <v>496</v>
      </c>
      <c r="K5" s="296"/>
      <c r="L5" s="296"/>
      <c r="M5" s="296"/>
      <c r="N5" s="293" t="s">
        <v>60</v>
      </c>
      <c r="O5" s="294"/>
      <c r="P5" s="295"/>
    </row>
    <row r="6" spans="1:17" s="1" customFormat="1" ht="52.5" customHeight="1">
      <c r="A6" s="283" t="s">
        <v>497</v>
      </c>
      <c r="B6" s="283"/>
      <c r="C6" s="10" t="s">
        <v>498</v>
      </c>
      <c r="D6" s="10" t="s">
        <v>499</v>
      </c>
      <c r="E6" s="283" t="s">
        <v>500</v>
      </c>
      <c r="F6" s="283"/>
      <c r="G6" s="10" t="s">
        <v>501</v>
      </c>
      <c r="H6" s="283" t="s">
        <v>502</v>
      </c>
      <c r="I6" s="283"/>
      <c r="J6" s="283" t="s">
        <v>503</v>
      </c>
      <c r="K6" s="283"/>
      <c r="L6" s="10" t="s">
        <v>504</v>
      </c>
      <c r="M6" s="10" t="s">
        <v>4</v>
      </c>
      <c r="N6" s="15">
        <v>45777</v>
      </c>
      <c r="O6" s="15">
        <v>45898</v>
      </c>
      <c r="P6" s="15">
        <v>46022</v>
      </c>
    </row>
    <row r="7" spans="1:17" s="2" customFormat="1" ht="210.75" customHeight="1">
      <c r="A7" s="261" t="s">
        <v>505</v>
      </c>
      <c r="B7" s="263"/>
      <c r="C7" s="11" t="s">
        <v>506</v>
      </c>
      <c r="D7" s="11" t="s">
        <v>507</v>
      </c>
      <c r="E7" s="284" t="s">
        <v>508</v>
      </c>
      <c r="F7" s="285"/>
      <c r="G7" s="11" t="s">
        <v>509</v>
      </c>
      <c r="H7" s="284" t="s">
        <v>510</v>
      </c>
      <c r="I7" s="285"/>
      <c r="J7" s="286">
        <v>45689</v>
      </c>
      <c r="K7" s="285"/>
      <c r="L7" s="16">
        <v>45747</v>
      </c>
      <c r="M7" s="11" t="s">
        <v>511</v>
      </c>
      <c r="N7" s="350" t="s">
        <v>512</v>
      </c>
      <c r="O7" s="351" t="s">
        <v>545</v>
      </c>
      <c r="P7" s="351" t="s">
        <v>598</v>
      </c>
    </row>
    <row r="8" spans="1:17" s="1" customFormat="1" ht="198.75" customHeight="1">
      <c r="A8" s="264"/>
      <c r="B8" s="266"/>
      <c r="C8" s="12" t="s">
        <v>513</v>
      </c>
      <c r="D8" s="12" t="s">
        <v>514</v>
      </c>
      <c r="E8" s="281" t="s">
        <v>515</v>
      </c>
      <c r="F8" s="281"/>
      <c r="G8" s="12" t="s">
        <v>509</v>
      </c>
      <c r="H8" s="281" t="s">
        <v>516</v>
      </c>
      <c r="I8" s="281"/>
      <c r="J8" s="282" t="s">
        <v>517</v>
      </c>
      <c r="K8" s="282"/>
      <c r="L8" s="17" t="s">
        <v>518</v>
      </c>
      <c r="M8" s="12" t="s">
        <v>511</v>
      </c>
      <c r="N8" s="350" t="s">
        <v>519</v>
      </c>
      <c r="O8" s="351" t="s">
        <v>562</v>
      </c>
      <c r="P8" s="351" t="s">
        <v>599</v>
      </c>
      <c r="Q8" s="19"/>
    </row>
    <row r="9" spans="1:17" s="1" customFormat="1" ht="200.25" customHeight="1">
      <c r="A9" s="264"/>
      <c r="B9" s="266"/>
      <c r="C9" s="12" t="s">
        <v>520</v>
      </c>
      <c r="D9" s="12" t="s">
        <v>409</v>
      </c>
      <c r="E9" s="281" t="s">
        <v>521</v>
      </c>
      <c r="F9" s="281"/>
      <c r="G9" s="13" t="s">
        <v>522</v>
      </c>
      <c r="H9" s="281" t="s">
        <v>523</v>
      </c>
      <c r="I9" s="281"/>
      <c r="J9" s="282" t="s">
        <v>517</v>
      </c>
      <c r="K9" s="282"/>
      <c r="L9" s="17" t="s">
        <v>518</v>
      </c>
      <c r="M9" s="11" t="s">
        <v>524</v>
      </c>
      <c r="N9" s="350" t="s">
        <v>525</v>
      </c>
      <c r="O9" s="351" t="s">
        <v>546</v>
      </c>
      <c r="P9" s="351" t="s">
        <v>600</v>
      </c>
      <c r="Q9" s="19"/>
    </row>
    <row r="10" spans="1:17" s="1" customFormat="1" ht="341.25" customHeight="1">
      <c r="A10" s="267"/>
      <c r="B10" s="269"/>
      <c r="C10" s="12" t="s">
        <v>526</v>
      </c>
      <c r="D10" s="12" t="s">
        <v>527</v>
      </c>
      <c r="E10" s="281" t="s">
        <v>528</v>
      </c>
      <c r="F10" s="281"/>
      <c r="G10" s="12" t="s">
        <v>529</v>
      </c>
      <c r="H10" s="281" t="s">
        <v>530</v>
      </c>
      <c r="I10" s="281"/>
      <c r="J10" s="282" t="s">
        <v>531</v>
      </c>
      <c r="K10" s="282"/>
      <c r="L10" s="17" t="s">
        <v>518</v>
      </c>
      <c r="M10" s="12" t="s">
        <v>532</v>
      </c>
      <c r="N10" s="350" t="s">
        <v>533</v>
      </c>
      <c r="O10" s="351" t="s">
        <v>567</v>
      </c>
      <c r="P10" s="351" t="s">
        <v>601</v>
      </c>
      <c r="Q10" s="19"/>
    </row>
    <row r="12" spans="1:17">
      <c r="N12" s="18"/>
    </row>
  </sheetData>
  <mergeCells count="23">
    <mergeCell ref="C2:P2"/>
    <mergeCell ref="C3:P3"/>
    <mergeCell ref="C4:P4"/>
    <mergeCell ref="A5:I5"/>
    <mergeCell ref="J5:M5"/>
    <mergeCell ref="N5:P5"/>
    <mergeCell ref="A6:B6"/>
    <mergeCell ref="E6:F6"/>
    <mergeCell ref="H6:I6"/>
    <mergeCell ref="J6:K6"/>
    <mergeCell ref="E7:F7"/>
    <mergeCell ref="H7:I7"/>
    <mergeCell ref="J7:K7"/>
    <mergeCell ref="E10:F10"/>
    <mergeCell ref="H10:I10"/>
    <mergeCell ref="J10:K10"/>
    <mergeCell ref="A7:B10"/>
    <mergeCell ref="E8:F8"/>
    <mergeCell ref="H8:I8"/>
    <mergeCell ref="J8:K8"/>
    <mergeCell ref="E9:F9"/>
    <mergeCell ref="H9:I9"/>
    <mergeCell ref="J9:K9"/>
  </mergeCells>
  <printOptions horizontalCentered="1"/>
  <pageMargins left="0.23622047244094499" right="0.59055118110236204" top="0.74803149606299202" bottom="0.74803149606299202" header="0.31496062992126" footer="0.31496062992126"/>
  <pageSetup paperSize="5" scale="55" orientation="landscape" r:id="rId1"/>
  <headerFooter>
    <oddFooter>&amp;C&amp;P</oddFooter>
  </headerFooter>
  <colBreaks count="1" manualBreakCount="1">
    <brk id="16"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F094F-9305-4369-92A9-D088E8A7FA37}">
  <dimension ref="A1:F35"/>
  <sheetViews>
    <sheetView showGridLines="0" tabSelected="1" zoomScale="60" zoomScaleNormal="60" workbookViewId="0">
      <selection activeCell="D35" sqref="D35"/>
    </sheetView>
  </sheetViews>
  <sheetFormatPr baseColWidth="10" defaultColWidth="11" defaultRowHeight="12.75"/>
  <cols>
    <col min="1" max="1" width="33.85546875" style="353" customWidth="1"/>
    <col min="2" max="2" width="79.28515625" style="353" customWidth="1"/>
    <col min="3" max="3" width="50.85546875" style="353" customWidth="1"/>
    <col min="4" max="4" width="17.85546875" style="353" customWidth="1"/>
    <col min="5" max="5" width="45.42578125" style="353" customWidth="1"/>
    <col min="6" max="6" width="82.85546875" style="353" customWidth="1"/>
    <col min="7" max="16384" width="11" style="353"/>
  </cols>
  <sheetData>
    <row r="1" spans="1:6" ht="25.5" customHeight="1">
      <c r="A1" s="352" t="s">
        <v>0</v>
      </c>
      <c r="B1" s="352"/>
      <c r="C1" s="352"/>
    </row>
    <row r="2" spans="1:6" ht="21.75" customHeight="1">
      <c r="A2" s="352"/>
      <c r="B2" s="352"/>
      <c r="C2" s="352"/>
    </row>
    <row r="3" spans="1:6" ht="25.5" customHeight="1">
      <c r="A3" s="354" t="s">
        <v>2</v>
      </c>
      <c r="B3" s="354" t="s">
        <v>3</v>
      </c>
      <c r="C3" s="354" t="s">
        <v>4</v>
      </c>
    </row>
    <row r="4" spans="1:6" ht="31.5" customHeight="1">
      <c r="A4" s="355" t="s">
        <v>7</v>
      </c>
      <c r="B4" s="356" t="s">
        <v>8</v>
      </c>
      <c r="C4" s="357" t="s">
        <v>9</v>
      </c>
    </row>
    <row r="5" spans="1:6" ht="53.25" customHeight="1">
      <c r="A5" s="355"/>
      <c r="B5" s="356" t="s">
        <v>12</v>
      </c>
      <c r="C5" s="359" t="s">
        <v>13</v>
      </c>
    </row>
    <row r="6" spans="1:6" ht="27" customHeight="1">
      <c r="A6" s="355"/>
      <c r="B6" s="356" t="s">
        <v>16</v>
      </c>
      <c r="C6" s="357" t="s">
        <v>17</v>
      </c>
      <c r="E6" s="361"/>
      <c r="F6" s="362"/>
    </row>
    <row r="7" spans="1:6" ht="38.25" customHeight="1">
      <c r="A7" s="355"/>
      <c r="B7" s="357" t="s">
        <v>18</v>
      </c>
      <c r="C7" s="359" t="s">
        <v>19</v>
      </c>
      <c r="E7" s="361"/>
      <c r="F7" s="362"/>
    </row>
    <row r="8" spans="1:6" ht="31.5" customHeight="1">
      <c r="A8" s="363" t="s">
        <v>20</v>
      </c>
      <c r="B8" s="357" t="s">
        <v>21</v>
      </c>
      <c r="C8" s="357" t="s">
        <v>17</v>
      </c>
      <c r="E8" s="364"/>
      <c r="F8" s="362"/>
    </row>
    <row r="9" spans="1:6" ht="33.75" customHeight="1">
      <c r="A9" s="365"/>
      <c r="B9" s="357" t="s">
        <v>22</v>
      </c>
      <c r="C9" s="359" t="s">
        <v>23</v>
      </c>
      <c r="E9" s="364"/>
      <c r="F9" s="362"/>
    </row>
    <row r="10" spans="1:6" ht="81" customHeight="1">
      <c r="A10" s="366" t="s">
        <v>24</v>
      </c>
      <c r="B10" s="357" t="s">
        <v>25</v>
      </c>
      <c r="C10" s="359" t="s">
        <v>26</v>
      </c>
      <c r="E10" s="367"/>
      <c r="F10" s="362"/>
    </row>
    <row r="11" spans="1:6" ht="78.75" customHeight="1">
      <c r="A11" s="368"/>
      <c r="B11" s="369" t="s">
        <v>27</v>
      </c>
      <c r="C11" s="359" t="s">
        <v>28</v>
      </c>
      <c r="E11" s="367"/>
      <c r="F11" s="370"/>
    </row>
    <row r="12" spans="1:6" ht="44.25" customHeight="1">
      <c r="A12" s="371"/>
      <c r="B12" s="357" t="s">
        <v>29</v>
      </c>
      <c r="C12" s="359" t="s">
        <v>19</v>
      </c>
      <c r="E12" s="367"/>
      <c r="F12" s="362"/>
    </row>
    <row r="13" spans="1:6" ht="34.5" customHeight="1">
      <c r="A13" s="372" t="s">
        <v>30</v>
      </c>
      <c r="B13" s="357" t="s">
        <v>31</v>
      </c>
      <c r="C13" s="359" t="s">
        <v>32</v>
      </c>
      <c r="E13" s="373"/>
      <c r="F13" s="362"/>
    </row>
    <row r="16" spans="1:6" ht="39.75" customHeight="1">
      <c r="A16" s="374" t="s">
        <v>33</v>
      </c>
      <c r="B16" s="374"/>
      <c r="C16" s="374"/>
    </row>
    <row r="17" spans="1:3" ht="27" customHeight="1">
      <c r="A17" s="375" t="s">
        <v>34</v>
      </c>
      <c r="B17" s="375" t="s">
        <v>6</v>
      </c>
      <c r="C17" s="375" t="s">
        <v>4</v>
      </c>
    </row>
    <row r="18" spans="1:3" ht="59.25" customHeight="1">
      <c r="A18" s="376" t="s">
        <v>35</v>
      </c>
      <c r="B18" s="377" t="s">
        <v>36</v>
      </c>
      <c r="C18" s="378" t="s">
        <v>37</v>
      </c>
    </row>
    <row r="19" spans="1:3" ht="70.5" customHeight="1">
      <c r="A19" s="379"/>
      <c r="B19" s="377" t="s">
        <v>38</v>
      </c>
      <c r="C19" s="378" t="s">
        <v>37</v>
      </c>
    </row>
    <row r="20" spans="1:3" ht="49.5" customHeight="1">
      <c r="A20" s="379"/>
      <c r="B20" s="377" t="s">
        <v>39</v>
      </c>
      <c r="C20" s="378" t="s">
        <v>40</v>
      </c>
    </row>
    <row r="21" spans="1:3" ht="70.5" customHeight="1">
      <c r="A21" s="379"/>
      <c r="B21" s="377" t="s">
        <v>41</v>
      </c>
      <c r="C21" s="378" t="s">
        <v>37</v>
      </c>
    </row>
    <row r="22" spans="1:3" ht="87.75" customHeight="1">
      <c r="A22" s="379"/>
      <c r="B22" s="377" t="s">
        <v>42</v>
      </c>
      <c r="C22" s="378" t="s">
        <v>37</v>
      </c>
    </row>
    <row r="23" spans="1:3" ht="65.25" customHeight="1">
      <c r="A23" s="379"/>
      <c r="B23" s="377" t="s">
        <v>43</v>
      </c>
      <c r="C23" s="378" t="s">
        <v>37</v>
      </c>
    </row>
    <row r="24" spans="1:3" ht="90" customHeight="1">
      <c r="A24" s="380"/>
      <c r="B24" s="377" t="s">
        <v>44</v>
      </c>
      <c r="C24" s="378" t="s">
        <v>37</v>
      </c>
    </row>
    <row r="25" spans="1:3" ht="111.75" customHeight="1">
      <c r="A25" s="381" t="s">
        <v>45</v>
      </c>
      <c r="B25" s="377" t="s">
        <v>46</v>
      </c>
      <c r="C25" s="378" t="s">
        <v>47</v>
      </c>
    </row>
    <row r="26" spans="1:3" ht="69.75" customHeight="1">
      <c r="A26" s="376" t="s">
        <v>48</v>
      </c>
      <c r="B26" s="377" t="s">
        <v>49</v>
      </c>
      <c r="C26" s="378" t="s">
        <v>50</v>
      </c>
    </row>
    <row r="27" spans="1:3" ht="84" customHeight="1">
      <c r="A27" s="380"/>
      <c r="B27" s="377" t="s">
        <v>51</v>
      </c>
      <c r="C27" s="378" t="s">
        <v>52</v>
      </c>
    </row>
    <row r="28" spans="1:3" ht="42.75">
      <c r="A28" s="381" t="s">
        <v>53</v>
      </c>
      <c r="B28" s="377" t="s">
        <v>54</v>
      </c>
      <c r="C28" s="378" t="s">
        <v>55</v>
      </c>
    </row>
    <row r="29" spans="1:3" ht="28.5">
      <c r="A29" s="381" t="s">
        <v>56</v>
      </c>
      <c r="B29" s="377" t="s">
        <v>57</v>
      </c>
      <c r="C29" s="378" t="s">
        <v>37</v>
      </c>
    </row>
    <row r="31" spans="1:3">
      <c r="A31" s="352" t="s">
        <v>1</v>
      </c>
      <c r="B31" s="352"/>
    </row>
    <row r="32" spans="1:3">
      <c r="A32" s="352"/>
      <c r="B32" s="352"/>
    </row>
    <row r="33" spans="1:2" ht="15.75">
      <c r="A33" s="354" t="s">
        <v>5</v>
      </c>
      <c r="B33" s="354" t="s">
        <v>6</v>
      </c>
    </row>
    <row r="34" spans="1:2" ht="21" customHeight="1">
      <c r="A34" s="358" t="s">
        <v>10</v>
      </c>
      <c r="B34" s="357" t="s">
        <v>11</v>
      </c>
    </row>
    <row r="35" spans="1:2" ht="45">
      <c r="A35" s="360" t="s">
        <v>14</v>
      </c>
      <c r="B35" s="359" t="s">
        <v>15</v>
      </c>
    </row>
  </sheetData>
  <mergeCells count="10">
    <mergeCell ref="A16:C16"/>
    <mergeCell ref="A18:A24"/>
    <mergeCell ref="A26:A27"/>
    <mergeCell ref="A1:C2"/>
    <mergeCell ref="A31:B32"/>
    <mergeCell ref="A4:A7"/>
    <mergeCell ref="A8:A9"/>
    <mergeCell ref="E8:E9"/>
    <mergeCell ref="A10:A12"/>
    <mergeCell ref="E10:E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Componente1 GestionRiesgo</vt:lpstr>
      <vt:lpstr>1.2.Matriz Riesgo Corrupcion</vt:lpstr>
      <vt:lpstr>Componente 2  Redes y articulac</vt:lpstr>
      <vt:lpstr>Componente 3 Cultur y EstadoAbi</vt:lpstr>
      <vt:lpstr>Componente 4  Iniciativas adici</vt:lpstr>
      <vt:lpstr>Componente y Responsables</vt:lpstr>
      <vt:lpstr>'1.2.Matriz Riesgo Corrupcion'!Área_de_impresión</vt:lpstr>
      <vt:lpstr>'Componente 2  Redes y articulac'!Área_de_impresión</vt:lpstr>
      <vt:lpstr>'Componente 3 Cultur y EstadoAbi'!Área_de_impresión</vt:lpstr>
      <vt:lpstr>'Componente 4  Iniciativas adici'!Área_de_impresión</vt:lpstr>
      <vt:lpstr>'1.2.Matriz Riesgo Corrupcion'!Títulos_a_imprimir</vt:lpstr>
      <vt:lpstr>'Componente 3 Cultur y EstadoAbi'!Títulos_a_imprimir</vt:lpstr>
      <vt:lpstr>'Componente 4  Iniciativas adici'!Títulos_a_imprimir</vt:lpstr>
      <vt:lpstr>'Componente1 GestionRiesgo'!Títulos_a_imprimir</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lolono loqe</cp:lastModifiedBy>
  <cp:lastPrinted>2025-01-27T17:17:00Z</cp:lastPrinted>
  <dcterms:created xsi:type="dcterms:W3CDTF">2003-11-14T08:59:00Z</dcterms:created>
  <dcterms:modified xsi:type="dcterms:W3CDTF">2026-01-24T04:51:28Z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81C2512BDCAB47D5962E5D3CF2743F03_12</vt:lpwstr>
  </property>
  <property fmtid="{D5CDD505-2E9C-101B-9397-08002B2CF9AE}" pid="3" name="KSOProductBuildVer">
    <vt:lpwstr>3082-12.2.0.21931</vt:lpwstr>
  </property>
</Properties>
</file>